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UIP OFICIO 2025\4. Numero y nombre de funcionarios DAFIM\"/>
    </mc:Choice>
  </mc:AlternateContent>
  <xr:revisionPtr revIDLastSave="0" documentId="13_ncr:1_{D7D18604-F325-4C57-A298-8CBC6EF082F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ERSONAL 011" sheetId="1" r:id="rId1"/>
    <sheet name="CONTRATOS 189" sheetId="4" r:id="rId2"/>
    <sheet name="CONTRATOS 022" sheetId="5" r:id="rId3"/>
    <sheet name="029" sheetId="6" r:id="rId4"/>
    <sheet name="ALCALDE Y CONCEJO 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1" l="1"/>
  <c r="I43" i="5" l="1"/>
  <c r="H43" i="5"/>
  <c r="E221" i="1" l="1"/>
  <c r="D221" i="1"/>
  <c r="E193" i="1"/>
  <c r="D193" i="1"/>
  <c r="E179" i="1"/>
  <c r="D179" i="1"/>
  <c r="E139" i="1"/>
  <c r="E135" i="1"/>
  <c r="E131" i="1"/>
  <c r="E125" i="1"/>
  <c r="D125" i="1"/>
  <c r="E110" i="1"/>
  <c r="D110" i="1"/>
  <c r="D102" i="1"/>
  <c r="D87" i="1"/>
  <c r="E87" i="1"/>
  <c r="E76" i="1"/>
  <c r="D76" i="1"/>
  <c r="K15" i="7" l="1"/>
  <c r="H220" i="1" l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2" i="1"/>
  <c r="H191" i="1"/>
  <c r="H190" i="1"/>
  <c r="H189" i="1"/>
  <c r="H188" i="1"/>
  <c r="H187" i="1"/>
  <c r="H186" i="1"/>
  <c r="H185" i="1"/>
  <c r="H184" i="1"/>
  <c r="H183" i="1"/>
  <c r="H182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E102" i="1"/>
</calcChain>
</file>

<file path=xl/sharedStrings.xml><?xml version="1.0" encoding="utf-8"?>
<sst xmlns="http://schemas.openxmlformats.org/spreadsheetml/2006/main" count="1064" uniqueCount="662">
  <si>
    <t>NO</t>
  </si>
  <si>
    <t>RENGLON</t>
  </si>
  <si>
    <t>UBICACIÓN</t>
  </si>
  <si>
    <t>NOMBRE</t>
  </si>
  <si>
    <t xml:space="preserve">HONORARIOS MENSUALES </t>
  </si>
  <si>
    <t xml:space="preserve">CARGO NOMINAL Y FUNCIONAL </t>
  </si>
  <si>
    <t xml:space="preserve">PLAZO DEL CONTRATO </t>
  </si>
  <si>
    <t>Municipalidad</t>
  </si>
  <si>
    <t>Otto Francisco Castillo Bautista</t>
  </si>
  <si>
    <t>ALCALDE MUNICIPAL</t>
  </si>
  <si>
    <t>Fabiana Victoria Pérez López</t>
  </si>
  <si>
    <t>Secretaria de Alcaldía</t>
  </si>
  <si>
    <t>JAQUELINE MELISSA LOPEZ OCHOA</t>
  </si>
  <si>
    <t xml:space="preserve">ALCALDIA MUNICIPAL </t>
  </si>
  <si>
    <t xml:space="preserve">Procuradora de Alcaldía </t>
  </si>
  <si>
    <t>02/01/2025 al 31/12/2025</t>
  </si>
  <si>
    <t xml:space="preserve">DIRECCION DE RECURSOS HUMANOS </t>
  </si>
  <si>
    <t>MUNICIPALIDAD</t>
  </si>
  <si>
    <t xml:space="preserve">Ana Mariela Pérez Orozco </t>
  </si>
  <si>
    <t>Directora de Recursos Humanos</t>
  </si>
  <si>
    <t>Adriana Victoria Miranda Pérez</t>
  </si>
  <si>
    <t>Asistente de Recursos Humanos</t>
  </si>
  <si>
    <t xml:space="preserve">OFICINA JURIDICA INTERNA Y ACCESO A LA INFORMACION </t>
  </si>
  <si>
    <t>ENCARGADA DE LA UNIDAD DE INFORMACION PUBLICA</t>
  </si>
  <si>
    <t>SECRETARIA MUNICIPAL</t>
  </si>
  <si>
    <t>Roberto Arturo Navarro Morales</t>
  </si>
  <si>
    <t>Elizabeth Nohelia Orozco Orozco</t>
  </si>
  <si>
    <t xml:space="preserve">Mónica Maricela de León de León </t>
  </si>
  <si>
    <t>SECRETARIO</t>
  </si>
  <si>
    <t>OFICIAL I</t>
  </si>
  <si>
    <t>OFICIAL II</t>
  </si>
  <si>
    <t>Honsy Paola Gómez Gómez</t>
  </si>
  <si>
    <t>Juan Alfonso Barrios Mazariegos</t>
  </si>
  <si>
    <t>Municipalidad y Campo</t>
  </si>
  <si>
    <t>BERTONY ORTIZ SOTO</t>
  </si>
  <si>
    <t>Ury Nery de León Guzmán</t>
  </si>
  <si>
    <t xml:space="preserve">ELMO ANTULIO DE LEON DE LEON </t>
  </si>
  <si>
    <t>ENCARGADO DE VENTANILLA UNICA</t>
  </si>
  <si>
    <t>Director Municipal de Arte, Cultura y Deporte</t>
  </si>
  <si>
    <t>MENSAJERO</t>
  </si>
  <si>
    <t>Asesor de Secretaria Municipal</t>
  </si>
  <si>
    <t xml:space="preserve">Municipalidad   </t>
  </si>
  <si>
    <t>DIRECCION MUNICIPAL DE ASUNTOS MIGRATORIOS</t>
  </si>
  <si>
    <t>Glendy Arely Requena Gómez</t>
  </si>
  <si>
    <t>Jocelyne Dayana Villegas de Leon</t>
  </si>
  <si>
    <t>Directora de la Direccion de Asuntos Migratorios de la Municipalidad de San Marcos.</t>
  </si>
  <si>
    <t>Coordinadora en Gestion y Atencion Migratoria, de la Direccion de Asuntos Migratorias de la Muicipalidad de San Marcos</t>
  </si>
  <si>
    <t>DIRECCION MUNICIPAL DE FOMENTO ECONOMICO Y TURISMO</t>
  </si>
  <si>
    <t xml:space="preserve">Luis Enrique Aguilar Rodas </t>
  </si>
  <si>
    <t>Ceidy Alejandra Cardona Gomez</t>
  </si>
  <si>
    <t>TECNICO AGRICOLA DE PROYECTOS PRODUCTIVOS DE LA MUNICIPALIDAD DE SAN MARCOS</t>
  </si>
  <si>
    <t>Coordinadora de desarrollo Economico Local de la DIMDEL-SSAN</t>
  </si>
  <si>
    <t>DMGIRD</t>
  </si>
  <si>
    <t>Ruth Nohemí Castañón Mejía</t>
  </si>
  <si>
    <t>DIRECTORA DE LA DIRECCION MUNICIPAL DE GESTION INTEGRAL DE RIESGOS A DESASTRES</t>
  </si>
  <si>
    <t>INFORMATICA</t>
  </si>
  <si>
    <t>Alis Marcela Ochoa Mérida</t>
  </si>
  <si>
    <t>ENCARGADA DE INFORMATICA</t>
  </si>
  <si>
    <t>RELACIONES PUBLICAS</t>
  </si>
  <si>
    <t>Maria Cristina Muñoz Zamora</t>
  </si>
  <si>
    <t>VICTOR HUGO MONTOYA STRAUBE</t>
  </si>
  <si>
    <t>Comunicadora Social y Relacionista Publica del Concejo Municipal</t>
  </si>
  <si>
    <t>COORDINADOR DE COMUNICACIÓN SOCIAL Y PROTOCOLO</t>
  </si>
  <si>
    <t>Ulmar Alfre de León Dionicio Interino</t>
  </si>
  <si>
    <t>Lilian Cindy Rocio Trujillo Carredano</t>
  </si>
  <si>
    <t>Cecilia Marisela Tema de León</t>
  </si>
  <si>
    <t>JUZGADO DE ASUNTOS MUNICIPALES DE TRANSITO</t>
  </si>
  <si>
    <t>JUEZ DE ASUNTOS MUNICIPALES DE TRANSITO</t>
  </si>
  <si>
    <t>OFICIAL I DEL JUZGADO DE TRÁNSITO</t>
  </si>
  <si>
    <t>SECRETARIA DEL JUZGADO DE ASUNTOS MUNICIPALES</t>
  </si>
  <si>
    <t>DIRECCION MUNICIPAL DE AMBIENTE</t>
  </si>
  <si>
    <t>Vivero y Campo</t>
  </si>
  <si>
    <t>Carlos Francisco de León Vásquez</t>
  </si>
  <si>
    <t>Campo</t>
  </si>
  <si>
    <t>Carlos Manuel Vasquez Bautista</t>
  </si>
  <si>
    <t xml:space="preserve">Guillermo Rudy de León de León </t>
  </si>
  <si>
    <t xml:space="preserve">Ambrocio Teodoro Dionicio López </t>
  </si>
  <si>
    <t>Pablo Sabino Marroquin Mauricio</t>
  </si>
  <si>
    <t>Cesar Anibal Escobar Dionicio</t>
  </si>
  <si>
    <t>Jardines y Campo</t>
  </si>
  <si>
    <t>Alirio Giovanni Tobar López</t>
  </si>
  <si>
    <t>Otilio Abimael Vásquez Ramírez</t>
  </si>
  <si>
    <t>Osvin Duvan López Rodríguez</t>
  </si>
  <si>
    <t>Julio César Mérida</t>
  </si>
  <si>
    <t>Winer Arturo Marroquin Pérez</t>
  </si>
  <si>
    <t>DELMI YOHANA FUENTES GOMEZ</t>
  </si>
  <si>
    <t>Campo muncipalidad</t>
  </si>
  <si>
    <t>DEIDY SARAÍ PÉREZ FUENTES</t>
  </si>
  <si>
    <t>Planta de residuos y desechos sólidos</t>
  </si>
  <si>
    <t>Sergio Leonel Escobar Dionicio</t>
  </si>
  <si>
    <t xml:space="preserve">ORSIVAL  ALEBÍ FUENTES BAMACA </t>
  </si>
  <si>
    <t>Evelin Anivet de León de León</t>
  </si>
  <si>
    <t>Edificios, predios, espacios Municipales y Campo</t>
  </si>
  <si>
    <t xml:space="preserve">Sergio Alejandro López y López </t>
  </si>
  <si>
    <t>PEON VIVERO MUNICIPAL</t>
  </si>
  <si>
    <t>GUARDABOSQUES</t>
  </si>
  <si>
    <t>JARDINERO</t>
  </si>
  <si>
    <t>JARDINERO  DE PARQUE PALACIO MAYA</t>
  </si>
  <si>
    <t>ENCARGADO DE BOSQUE MUNICIPAL</t>
  </si>
  <si>
    <t>Asistente Administrativa de la DMA</t>
  </si>
  <si>
    <t>Asistente Administrativo de la Unidad de Saneamiento Ambiental de la DMA</t>
  </si>
  <si>
    <t>INSPECTOR DE CAMPO DE LA UNIDAD DE MANEJO INTEGRADO DE RESIDUOS Y DESECHOS SOLIDOS</t>
  </si>
  <si>
    <t>Director de la Direccion Municipal de Ambiente</t>
  </si>
  <si>
    <t>ASISTENTE DE ADMON TREN  ASEO E INSPEC. DE AMBIENTE</t>
  </si>
  <si>
    <t>BARRENDERO MUNICIPAL</t>
  </si>
  <si>
    <t>DIRECCION MUNICIPAL DE PLANIFICACION</t>
  </si>
  <si>
    <t>Marcos Alfonso Mérida</t>
  </si>
  <si>
    <t>Elizama Yanira Joachin Fernandez</t>
  </si>
  <si>
    <t>Roberth Guillermo López Barillas</t>
  </si>
  <si>
    <t xml:space="preserve">Iriam Veronica Merida López </t>
  </si>
  <si>
    <t>TEC. DE OBRAS SOCIALES Y PROY. PRODUCTIVOS  ENC. DESARROLLO ECONOMICO LOCAL</t>
  </si>
  <si>
    <t>TECNICO I DMP</t>
  </si>
  <si>
    <t>TECNICO II DMP</t>
  </si>
  <si>
    <t xml:space="preserve">SECRETARIA ADMINISTRATIVA DMP </t>
  </si>
  <si>
    <t>Cinder Magaly Perez Miranda</t>
  </si>
  <si>
    <t>Gilver Verzaí Aguilar Orozco</t>
  </si>
  <si>
    <t xml:space="preserve">Jacobo Alejandro bonilla Barrios </t>
  </si>
  <si>
    <t>Tecnico de Avales de Entes Rectores de Proyectos de Inversion Municipal de la DMP</t>
  </si>
  <si>
    <t>Director Municipal de Planificacion</t>
  </si>
  <si>
    <t>Willson Albino Lemus del Cid (DMP)</t>
  </si>
  <si>
    <t>ASISTENTE TECNICO DMP</t>
  </si>
  <si>
    <t>DIRECCION DE ORDENAMIENTO TERRITORIAL</t>
  </si>
  <si>
    <t xml:space="preserve">Alfredo  Eduardo León Hernández </t>
  </si>
  <si>
    <t>Diego Alejandro López Castillo</t>
  </si>
  <si>
    <t>Begly Paola Vasquez de León</t>
  </si>
  <si>
    <t xml:space="preserve">Melsar Osiel Gómez Fuentes </t>
  </si>
  <si>
    <t>Esly Noemí Fuentes Pérez</t>
  </si>
  <si>
    <t>Jenniffer Liseth Gomez Nolasco</t>
  </si>
  <si>
    <t>Jorge Estuardo Merida Aguilar</t>
  </si>
  <si>
    <t>Juan Pablo  López Rodríguez</t>
  </si>
  <si>
    <t xml:space="preserve"> José Guadalupe Hernandez Arreaga</t>
  </si>
  <si>
    <t>Lester Federico Coyoy Sigüenza</t>
  </si>
  <si>
    <t>Eduardo Gabriel Ochoa Wug</t>
  </si>
  <si>
    <t>Denis Emmanuel Wug Morales</t>
  </si>
  <si>
    <t xml:space="preserve">Diana Laura Barrios Mérida </t>
  </si>
  <si>
    <t>municipalidad</t>
  </si>
  <si>
    <t>COORDINADOR DE DMP</t>
  </si>
  <si>
    <t>ASISTENTE TECNICO ADMINISTRATIVO DE LA DICUR</t>
  </si>
  <si>
    <t>SECRETARIA ADMINISTRATIVA DICUR</t>
  </si>
  <si>
    <t>INSPECTOR DICUR</t>
  </si>
  <si>
    <t xml:space="preserve">Jefe del Departamento de Impuesto Unico sobre el Inmueble </t>
  </si>
  <si>
    <t>Jefe del Departamento de Catastro</t>
  </si>
  <si>
    <t xml:space="preserve">Tecnico de Campo I </t>
  </si>
  <si>
    <t>TECNICO DE CAMPO II DE LA DOT.</t>
  </si>
  <si>
    <t>Jefe del Departamento de Desarrollo Territorial</t>
  </si>
  <si>
    <t>Tecnico Operativo Ornato</t>
  </si>
  <si>
    <t>Analista Operador IUSI</t>
  </si>
  <si>
    <t>JUZGADO DE ASUNTOS MUNICIPALES</t>
  </si>
  <si>
    <t>Duglas Frank López Fuentes</t>
  </si>
  <si>
    <t>Aura Anabella Aguilar Gomez</t>
  </si>
  <si>
    <t>Adaluz Judith Díaz Velásquez</t>
  </si>
  <si>
    <t>Carmen Marcela María Gómez Andrade</t>
  </si>
  <si>
    <t>Silbio Everto Hidalgo Reyez</t>
  </si>
  <si>
    <t>Edilzar Josué Velásquez de León</t>
  </si>
  <si>
    <t>JUEZ DE ASUNTO MUNICIPALES</t>
  </si>
  <si>
    <t>SECRETARIA JAM</t>
  </si>
  <si>
    <t>ASISTENTE TECNICA ADMINISTRATIVA JAM</t>
  </si>
  <si>
    <t>OFICIAL  I JAM</t>
  </si>
  <si>
    <t xml:space="preserve">AGENTE DE POLICÍA MUNICIPAL </t>
  </si>
  <si>
    <t xml:space="preserve">Perfilación de Proyectos </t>
  </si>
  <si>
    <t>DIRECCION ADMINISTRATIVA FINANCIERA INTEGRAL</t>
  </si>
  <si>
    <t>Elda Beatríz de León Rodríguez</t>
  </si>
  <si>
    <t>Celfa Odilia Díaz Mérida</t>
  </si>
  <si>
    <t>Pablo Anibal de León Gabriel</t>
  </si>
  <si>
    <t>Wendy Mishel López Tovar</t>
  </si>
  <si>
    <t>Oswaldo Iván López de León</t>
  </si>
  <si>
    <t xml:space="preserve">Lesli Paola de León Juarez </t>
  </si>
  <si>
    <t>Alfa Esperanza Huertas León</t>
  </si>
  <si>
    <t>Jenifer Yolanda López Escobar</t>
  </si>
  <si>
    <t>Yohana Judith Morales de León de Vallejo</t>
  </si>
  <si>
    <t>Ubinda Adalid Santizo de León</t>
  </si>
  <si>
    <t>Syndi Patricia Ixcolin Hidalgo</t>
  </si>
  <si>
    <t xml:space="preserve">Bernarda Esperanza Velásquez </t>
  </si>
  <si>
    <t>Directora DAFIM</t>
  </si>
  <si>
    <t>ENCARGADA DE TESORERIA</t>
  </si>
  <si>
    <t xml:space="preserve"> ENCARGADO DE COMPRAS</t>
  </si>
  <si>
    <t>RECEPTOR</t>
  </si>
  <si>
    <t>ENCARGADO DE PRESUPUESTO</t>
  </si>
  <si>
    <t>ENCARGADA DE CONTABILIDAD</t>
  </si>
  <si>
    <t>ENCARGADA DE INVENTARIOS</t>
  </si>
  <si>
    <t>SECRETARIA ADMINISTRATIVA DAFIM</t>
  </si>
  <si>
    <t xml:space="preserve">ASISTENTE ADMINISTRATIVA DAFIM </t>
  </si>
  <si>
    <t>AUXILIAR DE COMPRAS</t>
  </si>
  <si>
    <t>ENCARGADA DE ALMACÉN</t>
  </si>
  <si>
    <t>DIRECCION MUNICIPAL DE LA MUJER</t>
  </si>
  <si>
    <t>Maria Antonia Fuentes Fuentes</t>
  </si>
  <si>
    <t>Joba Delia de León Diaz</t>
  </si>
  <si>
    <t xml:space="preserve">Edelmira Lisbeth Reyna de León </t>
  </si>
  <si>
    <t>Rocío Melisa Gómez Velásquez</t>
  </si>
  <si>
    <t>PROMOTORA DMM</t>
  </si>
  <si>
    <t>DIRECTORA OFICINA MUNICIPAL DE LA MUJER</t>
  </si>
  <si>
    <t>OFICINA MUNICIPAL DE NIÑEZ Y JUVENTUD</t>
  </si>
  <si>
    <t>Maria Amanda Eugenia Díaz Mérida</t>
  </si>
  <si>
    <t>Alvaro Estuardo Gomez</t>
  </si>
  <si>
    <t xml:space="preserve">COORDINADORA OMNJUV </t>
  </si>
  <si>
    <t>Instructor de música</t>
  </si>
  <si>
    <t>OFICINA MUNICIPAL DEL ADULTO MAYOR</t>
  </si>
  <si>
    <t>Ingrid del Rosario Azurdia Mérida</t>
  </si>
  <si>
    <t>Arley Viviana Gómez Pérez</t>
  </si>
  <si>
    <t>COORDINADORA DE LA OFICINA DEL ADULTO MAYOR</t>
  </si>
  <si>
    <t>TECNICA DE CAMPO DE LA OFICINA MPAL. ADULTO MAYOR</t>
  </si>
  <si>
    <t>SERVICIOS PUBLICOS MUNICIPALES</t>
  </si>
  <si>
    <t>Rosendo Rocael Ruiz García</t>
  </si>
  <si>
    <t>Gerber Nahaman García Monterroso</t>
  </si>
  <si>
    <t xml:space="preserve">Campo y Administrativo espacios Municipales Cementerio General </t>
  </si>
  <si>
    <t>Emerson Rodelí Montarroso Nolasco</t>
  </si>
  <si>
    <t>Argelio Israel Barrios Cancinos</t>
  </si>
  <si>
    <t xml:space="preserve">Edwin Augusto Hernandez Fuentes </t>
  </si>
  <si>
    <t xml:space="preserve">Jorge Mario Berduo Vasquez </t>
  </si>
  <si>
    <t xml:space="preserve">Roberto Gonzalez </t>
  </si>
  <si>
    <t>Mario Cruz Hernández Yoc</t>
  </si>
  <si>
    <t xml:space="preserve">Pedro Armando Lopez Mejia </t>
  </si>
  <si>
    <t>Francisca Aida Dionicio Marroquin</t>
  </si>
  <si>
    <t>Efren Elmer de Léon Barrios</t>
  </si>
  <si>
    <t>Bedaly Esteban Vasquez Bautista</t>
  </si>
  <si>
    <t xml:space="preserve">Edilzar Ismael Vasquez Fuentes </t>
  </si>
  <si>
    <t>Blandimiro Arael Vasquez Gomez</t>
  </si>
  <si>
    <t xml:space="preserve">Juan Alberto Vasquez López </t>
  </si>
  <si>
    <t xml:space="preserve">Teodoro Casimiro Bautista Gómez </t>
  </si>
  <si>
    <t>Lester Roselito Velásquez Miguel</t>
  </si>
  <si>
    <t>Audias Sorobabel López Chávez</t>
  </si>
  <si>
    <t xml:space="preserve">Pablo David Bautista Vasquez </t>
  </si>
  <si>
    <t>Saqueo Isaac Vásquez Fuentes</t>
  </si>
  <si>
    <t>Ubaldo Feliciano Rodríguez Muñoz</t>
  </si>
  <si>
    <t>Erasmo Oswaldo Cifuentes Vasquez</t>
  </si>
  <si>
    <t>Municipalidad PMT y Campo</t>
  </si>
  <si>
    <t>Adriana Anabella Fernandez Wug</t>
  </si>
  <si>
    <t>Municipalidad y Biblioteca</t>
  </si>
  <si>
    <t>Gladis Guadalupe López Morales</t>
  </si>
  <si>
    <t>Rafael Armando Escobar Monterroso</t>
  </si>
  <si>
    <t>Sebastian Aparicio Vasquez Barrios</t>
  </si>
  <si>
    <t>Emelsi Osbeli Vasquez Roblero</t>
  </si>
  <si>
    <t>Nery Aroldo Ochoa Flores</t>
  </si>
  <si>
    <t>Vidal Natalio Lopez</t>
  </si>
  <si>
    <t>Carlos  Rodolfo Hermosilla Herrera</t>
  </si>
  <si>
    <t>Municipalidad y Cementerio Municipal</t>
  </si>
  <si>
    <t xml:space="preserve">Marcelino Gómez Velásquez </t>
  </si>
  <si>
    <t>Erick Leonel Otuc Orozco</t>
  </si>
  <si>
    <t>Joel Estuardo Calderón Arriaza</t>
  </si>
  <si>
    <t xml:space="preserve">Angel Waldemar Sandoval Alfaro </t>
  </si>
  <si>
    <t>SANDRA VIVIANA BERDUO SALAS</t>
  </si>
  <si>
    <t>MARIA ISABEL CIFUENTES</t>
  </si>
  <si>
    <t>PEON GUARDIAN DE SERVICIOS PUBLICOS</t>
  </si>
  <si>
    <t>Piloto Mensajero de la Municipalidad y Empresas</t>
  </si>
  <si>
    <t>Administrador del Cementerio General de San Marcos</t>
  </si>
  <si>
    <t>Asistente Administrativo del Mercado Municipal de San Marcos.</t>
  </si>
  <si>
    <t>AYUDANTE DE ALBAÑIL DRENAJES</t>
  </si>
  <si>
    <t>ALBAÑIL</t>
  </si>
  <si>
    <t>PEÓN DE MANTENIMIENTO</t>
  </si>
  <si>
    <t xml:space="preserve">PEON GUARDIAN DE SERVICIOS PUBLICOS </t>
  </si>
  <si>
    <t>ENCARGADO DE PERSONAL DE CAMPO SPM</t>
  </si>
  <si>
    <t xml:space="preserve">ENCARGADA DE BIBLIOTECA </t>
  </si>
  <si>
    <t>ASISTENTE DE SERVICIOS PUBLICOS DE LA MUNICIPALIDAD DE SAN MARCOS</t>
  </si>
  <si>
    <t>PEON PILOTO DE SERVICIOS PUBLICOS</t>
  </si>
  <si>
    <t>PILOTO</t>
  </si>
  <si>
    <t xml:space="preserve">ENCARGADO CEMENTERIO MUNICIPAL </t>
  </si>
  <si>
    <t>ADMINISTRADOR ESTADIO COLONIA J.R.B</t>
  </si>
  <si>
    <t>Administrador del Centro ComerciaL</t>
  </si>
  <si>
    <t>COORDINADOR DE SERVICIOS PUBLICOS</t>
  </si>
  <si>
    <t>ENCARGADA DE ARCHIVO HISTORICO</t>
  </si>
  <si>
    <t>CENTRAL DE AUTOBUSES EXTRAURBANOS</t>
  </si>
  <si>
    <t>Central de Autobuses</t>
  </si>
  <si>
    <t xml:space="preserve">Marcos Guadalupe López Fuentes </t>
  </si>
  <si>
    <t>Wilber Manfredo López Rodriguez</t>
  </si>
  <si>
    <t>Dora Noemi Marroquin Perez</t>
  </si>
  <si>
    <t>Municipalidad y Central de Autobuses</t>
  </si>
  <si>
    <t>Marlin Rubí Meoño Ochoa</t>
  </si>
  <si>
    <t>Dunia Bilsabeth Vasquez Ortiz</t>
  </si>
  <si>
    <t>Juan José Barrios de León</t>
  </si>
  <si>
    <t>Anayansi Marilú Gómez Mejia</t>
  </si>
  <si>
    <t>Clara Odilia López Aguilar</t>
  </si>
  <si>
    <t>Urias Ramon Miranda Gómez</t>
  </si>
  <si>
    <t xml:space="preserve">Silvia Janeth Sandoval Mazariegos </t>
  </si>
  <si>
    <t>Hector Jaime Mazariegos Pérez</t>
  </si>
  <si>
    <t xml:space="preserve">Arturo Carreto Perez </t>
  </si>
  <si>
    <t>Edilzar Gilberto López Hernández</t>
  </si>
  <si>
    <t>RECEPTOR CENTRAL DE AUTOBUSES</t>
  </si>
  <si>
    <t>ASISTENTE ADMINISTRATIVA DE LA CAE</t>
  </si>
  <si>
    <t>CONSERJE CENTRAL DE AUTOBUSES</t>
  </si>
  <si>
    <t xml:space="preserve">CONSERJE CENTRAL DE AUTOBUSES </t>
  </si>
  <si>
    <t>GUARDIAN CENTRAL DE AUTOBUSES</t>
  </si>
  <si>
    <t>POLICIA MUNICIPAL DE TRANSITO</t>
  </si>
  <si>
    <t>Ana Areli Angel Barrios</t>
  </si>
  <si>
    <t>Julio David Barrios Miranda</t>
  </si>
  <si>
    <t>Sandra Gabriela  Barrios Zamora</t>
  </si>
  <si>
    <t>Emerson Abimael Gómez Pérez</t>
  </si>
  <si>
    <t xml:space="preserve">Juan Carlos Castro Cac </t>
  </si>
  <si>
    <t>José Alfredo de León López</t>
  </si>
  <si>
    <t xml:space="preserve">Angel Gustavo Escobar Vasquez </t>
  </si>
  <si>
    <t xml:space="preserve">Selvin Olegario Gomez Dionicio </t>
  </si>
  <si>
    <t>Wilson Fernando Alfaro</t>
  </si>
  <si>
    <t>Onaldo Senaido Lopez Perez</t>
  </si>
  <si>
    <t xml:space="preserve">Ronald Eduardo Lopez Rodas </t>
  </si>
  <si>
    <t>Humberto Ottoniel Maldonado Guzman</t>
  </si>
  <si>
    <t>Luis Guillermo Zepeda González</t>
  </si>
  <si>
    <t>Maxito Fausto Marroquin Perez</t>
  </si>
  <si>
    <t>Edwar Guillermo Miranda Arrivillaga</t>
  </si>
  <si>
    <t>Rosbely Nohemi Orozco Orozco</t>
  </si>
  <si>
    <t>Mariela Ondina Escobar Vásquez</t>
  </si>
  <si>
    <t>Edwin Rolando Roman Juarez</t>
  </si>
  <si>
    <t xml:space="preserve">Sandra lisbeth Solis Perez </t>
  </si>
  <si>
    <t>Araceli Consuelo Fuentes Mérida</t>
  </si>
  <si>
    <t>Cristian Alexander Mejía Mérida</t>
  </si>
  <si>
    <t xml:space="preserve">Max Miguel Miranda Arrivillaga </t>
  </si>
  <si>
    <t xml:space="preserve">Edgar Samuel Perez Guzman </t>
  </si>
  <si>
    <t>Jorge Mario Barrios Altún</t>
  </si>
  <si>
    <t xml:space="preserve">Mario Valentín Vasquez Guzman </t>
  </si>
  <si>
    <t>Brendy Fabiola Fuentes Vasquez</t>
  </si>
  <si>
    <t>SECRETARIA PMT</t>
  </si>
  <si>
    <t>AGENTE DE POLICÍA MUNICIPAL DE TRÁNSITO</t>
  </si>
  <si>
    <t>OFICIAL DE SERVICIOS</t>
  </si>
  <si>
    <t>DIRECTOR ADMINISTRATIVO DE LA PMT</t>
  </si>
  <si>
    <t>CARGO NOMINAL Y FUNCIONAL</t>
  </si>
  <si>
    <t>LECTOR DE CONTADORES</t>
  </si>
  <si>
    <t>NUMERO DE CONTRATO</t>
  </si>
  <si>
    <t>SALARIO</t>
  </si>
  <si>
    <t xml:space="preserve">PERIODO DE CONTRATACION </t>
  </si>
  <si>
    <t>024-2025RRHH</t>
  </si>
  <si>
    <t>025-2025RRHH</t>
  </si>
  <si>
    <t>027-2025RRHH</t>
  </si>
  <si>
    <t>028-2025RRHH</t>
  </si>
  <si>
    <t>029-2025RRHH</t>
  </si>
  <si>
    <t>030-2025RRHH</t>
  </si>
  <si>
    <t>031-2025RRHH</t>
  </si>
  <si>
    <t>032-2025RRHH</t>
  </si>
  <si>
    <t>033-2025RRHH</t>
  </si>
  <si>
    <t>034-2025RRHH</t>
  </si>
  <si>
    <t>035-2025RRHH</t>
  </si>
  <si>
    <t>036-2025RRHH</t>
  </si>
  <si>
    <t>037-2025RRHH</t>
  </si>
  <si>
    <t>038-2025RRHH</t>
  </si>
  <si>
    <t>039-2025RRHH</t>
  </si>
  <si>
    <t>050-2025RRHH</t>
  </si>
  <si>
    <t>052-2025RRHH</t>
  </si>
  <si>
    <t>RUDI NEFTALÍ GUZMAN ROBLES</t>
  </si>
  <si>
    <t xml:space="preserve">ASISTENTE DE INFORMATICA </t>
  </si>
  <si>
    <t>ANA LAURA FUENTES RUIZ</t>
  </si>
  <si>
    <t>ASISTENTE DE RECUROS HUMANOS</t>
  </si>
  <si>
    <t>02/01/2025 AL 31/12/2025</t>
  </si>
  <si>
    <t>026-2025RRHYH</t>
  </si>
  <si>
    <t>JOSELIN STEPHANY VALDERRAMOS</t>
  </si>
  <si>
    <t>ASISTENTE DE CONCEJO MUNICIPAL</t>
  </si>
  <si>
    <t>DOUGLAS AMAURI ANGEL CASTILLO</t>
  </si>
  <si>
    <t>ENCARGADO DE CANOPY</t>
  </si>
  <si>
    <t>ILMAR EFRAIN ESCOBAR LÓPEZ</t>
  </si>
  <si>
    <t>GUARDABOSQUES MUNICIPAL</t>
  </si>
  <si>
    <t xml:space="preserve">CARMEN DEL ROSARIO  DE LEON DIONICIO MARROQUIN </t>
  </si>
  <si>
    <t xml:space="preserve">AGENTE DE POLICIA MUNICIPAL </t>
  </si>
  <si>
    <t>MARTHA JUDITH MALDONADO BARRIOS</t>
  </si>
  <si>
    <t>CONSERJE DEL EDIFICIO MUNICIPAL</t>
  </si>
  <si>
    <t>BELTER RODOLFO SOTO MAURICIO</t>
  </si>
  <si>
    <t>VITELIO JEREMIAS ESCOBAR LOPEZ</t>
  </si>
  <si>
    <t>CRUZ BALDEMAR MATUL MALDONADO</t>
  </si>
  <si>
    <t>LINIERO DE EMPRESA ELECTRICA MUNICIPAL</t>
  </si>
  <si>
    <t xml:space="preserve">ESTUARDO ADISANDRO VELÁSQUEZ FUENTES </t>
  </si>
  <si>
    <t>CANDIDO LEONEL BAUTISTA VÁSQUEZ</t>
  </si>
  <si>
    <t>VALDEMAR SAMAEL VICENTE PÉREZ</t>
  </si>
  <si>
    <t>SAMUEL EMILIO GUZMAN RODRIGUEZ</t>
  </si>
  <si>
    <t>WUILDER VINICIO FUENTES MIRANDA</t>
  </si>
  <si>
    <t>KELLY AURY PAOLA ROBLES CIFUENTES DE DE LEON</t>
  </si>
  <si>
    <t>ENFERMERA MUNICIPAL UNIDAD COMUNITARIA DE SALUD CANTON LOS PUENTES ALDEA SAN SEBASTIAN</t>
  </si>
  <si>
    <t>02/01/2025 AL 30/06/2025</t>
  </si>
  <si>
    <t>041-2025RRHH</t>
  </si>
  <si>
    <t>JOSE DANIEL FUENTES ESCOBAR</t>
  </si>
  <si>
    <t>ASISTENTE ADMINISTRATIVO</t>
  </si>
  <si>
    <t>HECTOR CIPRIANO DE LEON MATUL</t>
  </si>
  <si>
    <t>GRESLY YESEÑA ALFARO BONILLA DE ROBLERO</t>
  </si>
  <si>
    <t>ASESORA DE LA DIRECCION DE ADMINISTRACION FINANCIERA INTEGRADA MUNICIPAL Y SUS EMPRESAS</t>
  </si>
  <si>
    <t>01-2025RRHH</t>
  </si>
  <si>
    <t>AUDITOR INTERNO DE LA MUNICIPALIDAD DE SAN MARCOS Y SUS EMPRESAS</t>
  </si>
  <si>
    <t>02-2025RRHH</t>
  </si>
  <si>
    <t>ANA MARIELA PEREZ OROZCO</t>
  </si>
  <si>
    <t xml:space="preserve">DIRECTORA DE RECURSOS HUMANOS </t>
  </si>
  <si>
    <t>03-2025RRHH</t>
  </si>
  <si>
    <t>MARIO DAVID LOPEZ WUNDRAM</t>
  </si>
  <si>
    <t xml:space="preserve">ASESOR JURIDICO </t>
  </si>
  <si>
    <t>04-2025RRHH</t>
  </si>
  <si>
    <t>CESAR LEONARDO SANDOVAL BARRIOS</t>
  </si>
  <si>
    <t xml:space="preserve">ASESOR JURIDICO DE LA DIRECCION DE ORDENAMIENTO TERRITORIAL </t>
  </si>
  <si>
    <t>05-2025RRHH</t>
  </si>
  <si>
    <t>JORGE ESTUARDO MERIDA AGUILAR</t>
  </si>
  <si>
    <t>JEFE DEL DEPARTAMENTO DE CATASTRO</t>
  </si>
  <si>
    <t>06-2025RRHH</t>
  </si>
  <si>
    <t>ESLY NOEMÍ FUENTES PÉREZ</t>
  </si>
  <si>
    <t xml:space="preserve">JEFE DEL DEPARTAMENTO DE IMPUESTO UNICO SOBRE INMUEBLES </t>
  </si>
  <si>
    <t>07-2025RRHH</t>
  </si>
  <si>
    <t>DUGLAS FRANK LOPEZ FUENTES</t>
  </si>
  <si>
    <t>JUEZ DE ASUNTOS MUNICIPALES</t>
  </si>
  <si>
    <t>08-2025RRHH</t>
  </si>
  <si>
    <t>ORSIVAL ALEBÍ FUENTES BAMACA</t>
  </si>
  <si>
    <t xml:space="preserve">DIRECTOR MUNICIPAL DE AMBIENTE </t>
  </si>
  <si>
    <t>09-2025RRHH</t>
  </si>
  <si>
    <t>GILVER VERSAÍ AGUILAR OROZCO</t>
  </si>
  <si>
    <t xml:space="preserve">DIRECTOR DE LA DIRECCION  MUNICIPAL DE PLANIFICACION </t>
  </si>
  <si>
    <t>010-2025RRHH</t>
  </si>
  <si>
    <t>GUILLER GAMALIEL GÓMEZ GÓMEZ</t>
  </si>
  <si>
    <t>JEFE DE SERVICIOS PUBLICOS</t>
  </si>
  <si>
    <t>011-2025RRHH</t>
  </si>
  <si>
    <t>HUGO CESAR VELASQUEZ BAUTISTA</t>
  </si>
  <si>
    <t>FAUSTO RODEMIRO MEOÑO AGUILAR</t>
  </si>
  <si>
    <t>SUPERVISOR DE OBRAS</t>
  </si>
  <si>
    <t>012-2025RRHH</t>
  </si>
  <si>
    <t>PROCURADORA DE ALCALDIA</t>
  </si>
  <si>
    <t>013-2025RRHH</t>
  </si>
  <si>
    <t>DONNY LESTER CASTILLO ANGEL</t>
  </si>
  <si>
    <t>014-2025RRHH</t>
  </si>
  <si>
    <t>016-2025RRHH</t>
  </si>
  <si>
    <t>DENIS EMANUEL WUG MORALES</t>
  </si>
  <si>
    <t>ANALISTA OPERADOR DE IUSI</t>
  </si>
  <si>
    <t>017-2025RRHH</t>
  </si>
  <si>
    <t>ADRIANA VICTORIA MIRANDA PEREZ</t>
  </si>
  <si>
    <t>ASISTENTE DE RECURSOS HUMANOS</t>
  </si>
  <si>
    <t>018-2025RRHH</t>
  </si>
  <si>
    <t xml:space="preserve">JACOBO ALEJANDRO NAVARRO BONILLA </t>
  </si>
  <si>
    <t xml:space="preserve">TECNICO II DIRECCION MUNICIPAL DE PLANIFICACION </t>
  </si>
  <si>
    <t>019-2025RRHH</t>
  </si>
  <si>
    <t>MENFIL SAUL PEREZ GOMEZ</t>
  </si>
  <si>
    <t>AGENTE DE POLICIA MUNICIPAL DE TRANSITO</t>
  </si>
  <si>
    <t>020-2025RRHH</t>
  </si>
  <si>
    <t>EDUARDO GABRIEL OCHOA WUG</t>
  </si>
  <si>
    <t>TECNICO DE CAMPO DE CONSTRUCCION Y ORNATO DE LA DOT</t>
  </si>
  <si>
    <t>021-2025RRHH</t>
  </si>
  <si>
    <t xml:space="preserve">ANGELA MARCELA DOPEZ DE LEON </t>
  </si>
  <si>
    <t xml:space="preserve">ASISTENTE ADMINISTRATIVA DE LA DIRECCION MUNICIPAL DE LA MUJER </t>
  </si>
  <si>
    <t>022-2025RRHH</t>
  </si>
  <si>
    <t>GUSTAVO RAFAEL VILLAGRAN MÉRIDA</t>
  </si>
  <si>
    <t>ASISTENTE ADMINISTRATIVO II DE LA EMPRESA MUNICIPAL DE AGUA POTABLE</t>
  </si>
  <si>
    <t>023-2025RRHH</t>
  </si>
  <si>
    <t>CINDY MARTINA GARCIA LOPEZ</t>
  </si>
  <si>
    <t>CAJERA RECEPTORA DE PAGOS DE LA EMPRESA MUNICIPAL DE AGUA POTABLE</t>
  </si>
  <si>
    <t>040-2025RRHH</t>
  </si>
  <si>
    <t>KATHERINE MISHELLE VILLAR BAUTISTA</t>
  </si>
  <si>
    <t xml:space="preserve">CAJERA RECEPTORA  </t>
  </si>
  <si>
    <t xml:space="preserve">02/01/2025 AL 31/12/2025   </t>
  </si>
  <si>
    <t>043-2025RRHH</t>
  </si>
  <si>
    <t>CLAUDIA ALEJANDRA RODRIGUEZ ANDREU</t>
  </si>
  <si>
    <t>GERENTE DE LA EMPRESA ELECTRICA</t>
  </si>
  <si>
    <t>044-2025RRHH</t>
  </si>
  <si>
    <t>EVELYN JULISA GARCIA JOACHIN</t>
  </si>
  <si>
    <t>CONSERJE DE LA EMPRESA ELECTRICA MUNICIPAL</t>
  </si>
  <si>
    <t>045-2025RRHH</t>
  </si>
  <si>
    <t>SELMAN MANFREDO BARRIOS DIAZ</t>
  </si>
  <si>
    <t>ADMINISTRADOR DE LA CENTRAL DE AUTOBUSES EXTRAURBANOS</t>
  </si>
  <si>
    <t>046-2025RRHH</t>
  </si>
  <si>
    <t>MIGUEL ANGEL DIAZ LOPEZ</t>
  </si>
  <si>
    <t>ASISTENTE ADMINISTRATIVO CENTRAL DE AUTOBUSES EXTRAURBANOS</t>
  </si>
  <si>
    <t>047-2025RRHH</t>
  </si>
  <si>
    <t>ESMIRNA ELIZAMA LOPEZ CHAVEZ</t>
  </si>
  <si>
    <t>RECEPTORA DE LA CENTRAL DE AUTOBUSES EXTRAURBANOS</t>
  </si>
  <si>
    <t>049-2025RRHH</t>
  </si>
  <si>
    <t>JOSE MIGUEL SANTIZO REYNA</t>
  </si>
  <si>
    <t>ASISTENTE ADMINISTRATIVO DE DAFIM</t>
  </si>
  <si>
    <t xml:space="preserve">ELMO ANTULIO DE LEON </t>
  </si>
  <si>
    <t>CELITA MAUDALENA ARGUETA SANDOVAL</t>
  </si>
  <si>
    <t>015-2025RRHH</t>
  </si>
  <si>
    <t>ASESOR DE SECRETARIA</t>
  </si>
  <si>
    <t xml:space="preserve">PROMOTORA DIRECCION MUNICIPAL DE LA MUJER </t>
  </si>
  <si>
    <t>No.</t>
  </si>
  <si>
    <t>HORARIO</t>
  </si>
  <si>
    <t>08:00 a 16:30hrs. Y SESIONES CONCEJO</t>
  </si>
  <si>
    <t>OTTO FRANCISCO CASTILLO BAUTISTA</t>
  </si>
  <si>
    <t>SESIONES CONCEJO</t>
  </si>
  <si>
    <t>BILMA ARELY RODRIGUEZ SOTO</t>
  </si>
  <si>
    <t>AMILCAR AROLDO MERIDA ANZUETO</t>
  </si>
  <si>
    <t>AMILCAR LOPEZ ESCALANTE</t>
  </si>
  <si>
    <t>GEOVANI MISAEL GOMEZ VELASQUEZ</t>
  </si>
  <si>
    <t>ALLAN ENMANUEL VELASQUEZ GARCIA</t>
  </si>
  <si>
    <t>HECTOR ALEJANDRO GONZALEZ BARRIOS</t>
  </si>
  <si>
    <t>BELMAN UDIEL VASQUEZ PEREZ</t>
  </si>
  <si>
    <t>ROBERTO ARTURO NAVARRO MORALES</t>
  </si>
  <si>
    <t>CARGO FUNCIONAL</t>
  </si>
  <si>
    <t>SINDICO I</t>
  </si>
  <si>
    <t>SINDICO II</t>
  </si>
  <si>
    <t>CONCEJAL I</t>
  </si>
  <si>
    <t>CONCEJAL II</t>
  </si>
  <si>
    <t>CONCEJAL III</t>
  </si>
  <si>
    <t>CONCEJAL IV</t>
  </si>
  <si>
    <t>CONCEJAL V</t>
  </si>
  <si>
    <t>SECRETARIO MUNICIPAL</t>
  </si>
  <si>
    <t>SALARIO DIETAS</t>
  </si>
  <si>
    <t>ADMINISTRACION</t>
  </si>
  <si>
    <t>224-2028</t>
  </si>
  <si>
    <t>LUGAR DE EMISION</t>
  </si>
  <si>
    <t>San Marcos</t>
  </si>
  <si>
    <t>Q.15,475.00 SALARIO NOMINAL +  DIETAS Q.1,200,00 POR SESIÓN Art. 44 Código Municipal</t>
  </si>
  <si>
    <t>Q.5,656.00 SALARIO NOMINAL +  DIETAS Q.1,200,00 POR SESIÓN Art. 44 Código Municipal</t>
  </si>
  <si>
    <t>TOTAL EMPLEADOS</t>
  </si>
  <si>
    <t>042-2025RRHH</t>
  </si>
  <si>
    <t>BENJAMIN MORALES PÉREZ</t>
  </si>
  <si>
    <t>JARDINERO DE LA DMA</t>
  </si>
  <si>
    <t>051-2025RRHH</t>
  </si>
  <si>
    <t>AMILCAR MODESTO FUENTES JUAREZ</t>
  </si>
  <si>
    <t>PEON DE MANTENIMIENTO</t>
  </si>
  <si>
    <t>053-2025RRHH</t>
  </si>
  <si>
    <t>HECTOR DANIEL GUILLEN GRAMAJO</t>
  </si>
  <si>
    <t xml:space="preserve">DESEÑADOR Y PUBLICISTA </t>
  </si>
  <si>
    <t>055-2025RRHH</t>
  </si>
  <si>
    <t>BERTA YOHANA GONZALEZ LOPEZ</t>
  </si>
  <si>
    <t xml:space="preserve">ASISTENTE TECNICO DAFIM </t>
  </si>
  <si>
    <t>15/01/2025 AL 31/12/2025</t>
  </si>
  <si>
    <t>056-2025RRHH</t>
  </si>
  <si>
    <t>RONAL FEDERICO STRAUBE LOPEZ</t>
  </si>
  <si>
    <t xml:space="preserve">AGENTE DE SEGURIDAD DE LA EMPRESA electrica </t>
  </si>
  <si>
    <t>057-2025RRHH</t>
  </si>
  <si>
    <t>ESMERALDA NATIVIDAD SANTOS LOPEZ</t>
  </si>
  <si>
    <t>POLICIA MUNICIPAL</t>
  </si>
  <si>
    <t>058-2025RRHH</t>
  </si>
  <si>
    <t>MIGUEL ANGEL ROBLES PÉREZ</t>
  </si>
  <si>
    <t>13/01/2025 AL 31/12/2025</t>
  </si>
  <si>
    <t>060-2025RRHH</t>
  </si>
  <si>
    <t>YOLANDA JUDITH PEINADO HIDALGO</t>
  </si>
  <si>
    <t>ADMINISTRADORA DE LA CANCHA MUNICIPAL SANTO DOMINGO</t>
  </si>
  <si>
    <t>09/01/2025 AL 31/12/2025</t>
  </si>
  <si>
    <t>TOTAL</t>
  </si>
  <si>
    <t>H</t>
  </si>
  <si>
    <t>M</t>
  </si>
  <si>
    <t xml:space="preserve">JUEZ DE ASUNTOS MUNICIPALES DE TRANSITO </t>
  </si>
  <si>
    <t>DIRECTOR DE LA DIRECCION MUNICIPAL DE FOMENTO ECONOMICO Y TURISMO</t>
  </si>
  <si>
    <t>Helen Rubí Velásquez Orozco</t>
  </si>
  <si>
    <t>campo</t>
  </si>
  <si>
    <t>Justo Mario Bautista Vásquez</t>
  </si>
  <si>
    <t xml:space="preserve">jardinero   </t>
  </si>
  <si>
    <t>JESUS FERNNADO PEREZ GODINEZ</t>
  </si>
  <si>
    <t>27/01/2025 AL 30/04/2025</t>
  </si>
  <si>
    <t>KLUIVERT OVERMARS MIRANDA FUENTES</t>
  </si>
  <si>
    <t>PABLO JOSUE CASTILLO MEZA</t>
  </si>
  <si>
    <t>BOMBERO MUNICIPAL</t>
  </si>
  <si>
    <t>03/02/2025 AL 31/12/2025</t>
  </si>
  <si>
    <t>CESAR ANTONIO PEREZ LOPEZ</t>
  </si>
  <si>
    <t>OSLIN EMMANUEL CHUN RAMIREZ</t>
  </si>
  <si>
    <t>EMERSON ULISES ALVAREZ GARCIA</t>
  </si>
  <si>
    <t xml:space="preserve">RECEPTOR   </t>
  </si>
  <si>
    <t>27/01/2025 AL 31/12/2025</t>
  </si>
  <si>
    <t>ALIS EGBERTO GONZÁLEZ GODÍNEZ</t>
  </si>
  <si>
    <t>TECNICO ADMINISTRATIVO DE LA FINCA MONTELIMAR</t>
  </si>
  <si>
    <t>WENER ANTHONY VASQUEZ CHAVEZ</t>
  </si>
  <si>
    <t>POLICIA MUNICIPAL DE TRÁNSITO</t>
  </si>
  <si>
    <t>WALESKA PAMELA CHÁVEZ VILLATORO</t>
  </si>
  <si>
    <t>FISIOTERAPEUTA</t>
  </si>
  <si>
    <t>VICTORIA JUVELINA LOPEZ IXLAJ</t>
  </si>
  <si>
    <t>MERLIN WILLIAM  GÓMEZ CLEMENTE</t>
  </si>
  <si>
    <t>INTRUCTOR DE MARIMBA</t>
  </si>
  <si>
    <t>EDGAR NOEL FUENTES GOMEZ</t>
  </si>
  <si>
    <t>INSTRUCTOR DE DIBUJO Y PINTURA</t>
  </si>
  <si>
    <t>03/02/2025 AL  31/12/2025</t>
  </si>
  <si>
    <t>NICACIO EULALIO LOPEZ RAMOS</t>
  </si>
  <si>
    <t>MANTENIMIENTO</t>
  </si>
  <si>
    <t>HUGO LEONEL ROMERO BARRIOS</t>
  </si>
  <si>
    <t>ENTRENADOR DEPORTIVO</t>
  </si>
  <si>
    <t>CESAR AUGUSTO FONSECA DE LEON</t>
  </si>
  <si>
    <t>CINDY GRACIELA RAMIREZ LOPEZ</t>
  </si>
  <si>
    <t>PROMOTORA DE LA DIRECCION MUNICIPAL DE LA MUJER</t>
  </si>
  <si>
    <t xml:space="preserve">MELESIA GRACIELA DE LEON DE LEON </t>
  </si>
  <si>
    <t xml:space="preserve">CINTHIA CAROLA DE LEON REYNA DE CANO </t>
  </si>
  <si>
    <t>03/02/20205 AL 31/12/2025</t>
  </si>
  <si>
    <t>KARLA CAROLINA LEGRAND LUNA</t>
  </si>
  <si>
    <t>ROSALINDA HERNANDEZ ORTIZ DE CARDONA</t>
  </si>
  <si>
    <t>SONIA NINETH DEL VALLE BARRIOS DE JUAREZ</t>
  </si>
  <si>
    <t>PROMTORA DE LA DIRECCION MUNICIPAL DE LA MUJER</t>
  </si>
  <si>
    <t>03/02/2025 AL 31/12/20205</t>
  </si>
  <si>
    <t>MARICELA ALEJANDRA LOPEZ CARDONA</t>
  </si>
  <si>
    <t xml:space="preserve">HELEN RUBI VELASQUEZ </t>
  </si>
  <si>
    <t>BRAYAN JOSE LUIS BAUTISTA LOPEZ</t>
  </si>
  <si>
    <t>20/01/2025 AL 30/04/2025</t>
  </si>
  <si>
    <t>PABLO ELISEO HERNANDEZ PÉREZ</t>
  </si>
  <si>
    <t>RELACIONISTA PÚBLICO</t>
  </si>
  <si>
    <t>062-2025RRHH</t>
  </si>
  <si>
    <t>071-2025RRHH</t>
  </si>
  <si>
    <t>067-2025RRHH</t>
  </si>
  <si>
    <t>064-2025RRHH</t>
  </si>
  <si>
    <t>059-2025RRHH</t>
  </si>
  <si>
    <t>061-2025RRH</t>
  </si>
  <si>
    <t>063-2025RRHH</t>
  </si>
  <si>
    <t>065-2025RRHH</t>
  </si>
  <si>
    <t>066-2025RRHH</t>
  </si>
  <si>
    <t>077-2025RRHH</t>
  </si>
  <si>
    <t>069-2025RRHH</t>
  </si>
  <si>
    <t>070-2025RRHH</t>
  </si>
  <si>
    <t>072-2025RRHH</t>
  </si>
  <si>
    <t>073-2025RRHH</t>
  </si>
  <si>
    <t>074-2025RRHH</t>
  </si>
  <si>
    <t>075-2025RRHH</t>
  </si>
  <si>
    <t>076-2025RRHH</t>
  </si>
  <si>
    <t>078-2025RRHH</t>
  </si>
  <si>
    <t>079-2025RRHH</t>
  </si>
  <si>
    <t>080-2025RRHH</t>
  </si>
  <si>
    <t>081-2025RRHH</t>
  </si>
  <si>
    <t>082-2025RRHH</t>
  </si>
  <si>
    <t>083-2025RRGHH</t>
  </si>
  <si>
    <t>084-2025RRHH</t>
  </si>
  <si>
    <t>054-2025RRHH</t>
  </si>
  <si>
    <t>TOTAL:47</t>
  </si>
  <si>
    <t>Asistente administrativo</t>
  </si>
  <si>
    <t>048-2025RRHH</t>
  </si>
  <si>
    <t>RIGOBERTO GEREMIAS OROZCO Juarez</t>
  </si>
  <si>
    <t xml:space="preserve">COMUNICADOR SOCIAL </t>
  </si>
  <si>
    <t>068-2025RRHH</t>
  </si>
  <si>
    <t>WALMER JONATHAN VELASQUEZ ROBLERO</t>
  </si>
  <si>
    <t>PMT</t>
  </si>
  <si>
    <t>13/02/2025 AL 31/12/2025</t>
  </si>
  <si>
    <t>ARACELY CAROLINA LOPEZ VELASCO</t>
  </si>
  <si>
    <t>17/02/2025 AL 31/12/2025</t>
  </si>
  <si>
    <t>085-2025RRHH</t>
  </si>
  <si>
    <t xml:space="preserve">PAULA BENITA SCOTT DE LEON </t>
  </si>
  <si>
    <t>MARCOS MARTIN PEREZ BARRIOS</t>
  </si>
  <si>
    <t xml:space="preserve">INSTRUCTOR DE MUSICA </t>
  </si>
  <si>
    <t>CRIZIA ODELMA PEREZ CHAVEZ DE RODRIGUEZ0</t>
  </si>
  <si>
    <t>INSTRCUTOR DE COMPUTACION 0</t>
  </si>
  <si>
    <t>03/03/2025 AL 31/05/2025</t>
  </si>
  <si>
    <t>086-2025RRHH</t>
  </si>
  <si>
    <t>087-2025RRHH</t>
  </si>
  <si>
    <t>088-2025RRHH</t>
  </si>
  <si>
    <t>089-2025RRHH</t>
  </si>
  <si>
    <t xml:space="preserve">BRICEIDA BEATRIZ BARRIOS BARRIOS </t>
  </si>
  <si>
    <t>24/02/2025 AL 31/05/2025</t>
  </si>
  <si>
    <t>090-2025RHH</t>
  </si>
  <si>
    <t>CRITIAN OSBELI SANDOVAL PUR</t>
  </si>
  <si>
    <t xml:space="preserve">TECNICO DE AGUA </t>
  </si>
  <si>
    <t>03/03/2025 AL 31/12/2025</t>
  </si>
  <si>
    <t>ALDY GEOVANY LOPEZ MONTESUMA</t>
  </si>
  <si>
    <t>091-2025RRHH</t>
  </si>
  <si>
    <t>092-2025RRHH</t>
  </si>
  <si>
    <t>ALFONSO BERNARDO MARROQUIN LOPEZ</t>
  </si>
  <si>
    <t>PROYECTO DE EDUCACION</t>
  </si>
  <si>
    <t>093-2025RRHH</t>
  </si>
  <si>
    <t>DANIELA ISABEL NAVARRO LÓPEZ</t>
  </si>
  <si>
    <t>094-2025RRHH</t>
  </si>
  <si>
    <t>LINDA MISHELLE MAZARIEGOS MALDONADO</t>
  </si>
  <si>
    <t>95-2025RRHH</t>
  </si>
  <si>
    <t xml:space="preserve">MIRSA DOMINGA BARRIOS LOPEZ </t>
  </si>
  <si>
    <t>03/03/2025 AL 15/12/2025</t>
  </si>
  <si>
    <t>096-2025RRHH</t>
  </si>
  <si>
    <t>YULIANA RASHEL VÁSQUEZ GUZMÁN</t>
  </si>
  <si>
    <t>097-2025RRHH</t>
  </si>
  <si>
    <t>JEANETH AZUCENA LOPEZ BATZ</t>
  </si>
  <si>
    <t>03/03./2025 AL 15/12/2025</t>
  </si>
  <si>
    <t>098-2025RRHH</t>
  </si>
  <si>
    <t>MARIA MARCELA DE LEON MIRANDA</t>
  </si>
  <si>
    <t>099-2025RRHH</t>
  </si>
  <si>
    <t>SARA MARÍA MONTES DAVID</t>
  </si>
  <si>
    <t>100-2025RRHH</t>
  </si>
  <si>
    <t>FRANKLIN ADULFO BERNARDO PÉREZ</t>
  </si>
  <si>
    <t>101-2025RRHH</t>
  </si>
  <si>
    <t xml:space="preserve">JAQUELINE FERNANDA VELASQUEZ DE LEÓN </t>
  </si>
  <si>
    <t>104-2025RRHH</t>
  </si>
  <si>
    <t>YAYLÍN MIRELLA CHÁVEZ OROZCO</t>
  </si>
  <si>
    <t xml:space="preserve">PROOYECTO DE EDUCACION </t>
  </si>
  <si>
    <t>102-2025RRHH</t>
  </si>
  <si>
    <t xml:space="preserve">LISBETH VANESSA JOACHIN DE LEON </t>
  </si>
  <si>
    <t xml:space="preserve">PSICOLOGA CLINICA </t>
  </si>
  <si>
    <t>10/03/2025 AL 31/12/2025</t>
  </si>
  <si>
    <t>103-2025RRHH</t>
  </si>
  <si>
    <t xml:space="preserve">BRYAN BALDEMAR MIRANDA ESCOBAR </t>
  </si>
  <si>
    <t>17/03/2025 AL 31/12/2025</t>
  </si>
  <si>
    <t>105-2025RRHH</t>
  </si>
  <si>
    <t>HEISMAR NATAEL DE LEÓN ANGEL</t>
  </si>
  <si>
    <t>ADMINISTRADOR DE LA FINCA MUNICIPAL MONTELIMAR</t>
  </si>
  <si>
    <t>06/03/2025 AL 31/12/20205</t>
  </si>
  <si>
    <t>106-2025RRHH</t>
  </si>
  <si>
    <t xml:space="preserve">DAVID RODRIGUEZ </t>
  </si>
  <si>
    <t>TOTAL : 34</t>
  </si>
  <si>
    <t xml:space="preserve">Brenda Meliza Mérida Chacón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</si>
</sst>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&quot;Q&quot;#,##0.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Calibri"/>
      <family val="2"/>
    </font>
    <font>
      <sz val="5"/>
      <name val="Arial"/>
      <family val="2"/>
    </font>
    <font>
      <b/>
      <sz val="14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Albertus Extra Bold"/>
      <family val="2"/>
    </font>
    <font>
      <b/>
      <sz val="12"/>
      <color theme="1"/>
      <name val="Albertus Extra Bold"/>
      <family val="2"/>
    </font>
    <font>
      <b/>
      <sz val="14"/>
      <name val="Albertus Extra Bold"/>
      <family val="2"/>
    </font>
    <font>
      <b/>
      <sz val="12"/>
      <name val="Albertus Extra Bold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6"/>
      <color theme="1"/>
      <name val="Arial"/>
      <family val="2"/>
    </font>
    <font>
      <b/>
      <sz val="7"/>
      <name val="Arial"/>
      <family val="2"/>
    </font>
    <font>
      <b/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color theme="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2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2"/>
      <color theme="1"/>
      <name val="Albertus Extra Bold"/>
      <family val="2"/>
    </font>
    <font>
      <b/>
      <sz val="24"/>
      <color theme="1"/>
      <name val="Albertus Extra Bold"/>
      <family val="2"/>
    </font>
    <font>
      <b/>
      <sz val="22"/>
      <color theme="1"/>
      <name val="Calibri"/>
      <family val="2"/>
      <scheme val="minor"/>
    </font>
    <font>
      <sz val="9"/>
      <name val="Albertus Extra Bold"/>
      <family val="2"/>
    </font>
    <font>
      <sz val="11"/>
      <color theme="5" tint="-0.249977111117893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</cellStyleXfs>
  <cellXfs count="141">
    <xf numFmtId="0" fontId="0" fillId="0" borderId="0" xfId="0"/>
    <xf numFmtId="0" fontId="9" fillId="0" borderId="1" xfId="4" applyFont="1" applyBorder="1" applyAlignment="1">
      <alignment horizontal="center" vertical="center" wrapText="1"/>
    </xf>
    <xf numFmtId="0" fontId="10" fillId="0" borderId="1" xfId="4" applyFont="1" applyBorder="1" applyAlignment="1">
      <alignment horizontal="left" vertical="center" wrapText="1"/>
    </xf>
    <xf numFmtId="164" fontId="7" fillId="2" borderId="1" xfId="4" applyNumberFormat="1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11" fillId="0" borderId="1" xfId="5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4" fillId="2" borderId="1" xfId="4" applyFont="1" applyFill="1" applyBorder="1" applyAlignment="1">
      <alignment horizontal="center" vertical="center" wrapText="1"/>
    </xf>
    <xf numFmtId="0" fontId="6" fillId="0" borderId="1" xfId="5" applyFont="1" applyBorder="1" applyAlignment="1">
      <alignment vertical="center" wrapText="1"/>
    </xf>
    <xf numFmtId="164" fontId="7" fillId="0" borderId="1" xfId="5" applyNumberFormat="1" applyFont="1" applyBorder="1" applyAlignment="1">
      <alignment horizontal="center" vertical="center" wrapText="1"/>
    </xf>
    <xf numFmtId="0" fontId="4" fillId="2" borderId="1" xfId="4" applyFont="1" applyFill="1" applyBorder="1" applyAlignment="1">
      <alignment horizontal="left" vertical="center" wrapText="1"/>
    </xf>
    <xf numFmtId="0" fontId="10" fillId="2" borderId="1" xfId="4" applyFont="1" applyFill="1" applyBorder="1" applyAlignment="1">
      <alignment vertical="center" wrapText="1"/>
    </xf>
    <xf numFmtId="0" fontId="10" fillId="0" borderId="1" xfId="4" applyFont="1" applyBorder="1" applyAlignment="1">
      <alignment vertical="center" wrapText="1"/>
    </xf>
    <xf numFmtId="0" fontId="13" fillId="2" borderId="1" xfId="4" applyFont="1" applyFill="1" applyBorder="1" applyAlignment="1">
      <alignment horizontal="left" vertical="center" wrapText="1"/>
    </xf>
    <xf numFmtId="44" fontId="4" fillId="2" borderId="1" xfId="4" applyNumberFormat="1" applyFont="1" applyFill="1" applyBorder="1" applyAlignment="1">
      <alignment horizontal="center" vertical="center" wrapText="1"/>
    </xf>
    <xf numFmtId="164" fontId="2" fillId="0" borderId="1" xfId="4" applyNumberFormat="1" applyBorder="1" applyAlignment="1">
      <alignment horizontal="center" vertical="center"/>
    </xf>
    <xf numFmtId="0" fontId="16" fillId="2" borderId="1" xfId="5" applyFont="1" applyFill="1" applyBorder="1" applyAlignment="1">
      <alignment vertical="center" wrapText="1"/>
    </xf>
    <xf numFmtId="0" fontId="16" fillId="0" borderId="1" xfId="5" applyFont="1" applyBorder="1" applyAlignment="1">
      <alignment horizontal="left" vertical="center" wrapText="1"/>
    </xf>
    <xf numFmtId="44" fontId="4" fillId="2" borderId="1" xfId="1" applyFont="1" applyFill="1" applyBorder="1" applyAlignment="1">
      <alignment vertical="center" wrapText="1"/>
    </xf>
    <xf numFmtId="0" fontId="6" fillId="2" borderId="1" xfId="5" applyFont="1" applyFill="1" applyBorder="1" applyAlignment="1">
      <alignment vertical="center" wrapText="1"/>
    </xf>
    <xf numFmtId="164" fontId="4" fillId="2" borderId="1" xfId="5" applyNumberFormat="1" applyFill="1" applyBorder="1" applyAlignment="1">
      <alignment horizontal="center" vertical="center"/>
    </xf>
    <xf numFmtId="0" fontId="9" fillId="0" borderId="1" xfId="5" applyFont="1" applyBorder="1" applyAlignment="1">
      <alignment horizontal="center" vertical="center" wrapText="1"/>
    </xf>
    <xf numFmtId="0" fontId="10" fillId="2" borderId="1" xfId="5" applyFont="1" applyFill="1" applyBorder="1" applyAlignment="1">
      <alignment horizontal="left" vertical="center" wrapText="1"/>
    </xf>
    <xf numFmtId="0" fontId="13" fillId="0" borderId="1" xfId="5" applyFont="1" applyBorder="1" applyAlignment="1">
      <alignment horizontal="center" vertical="center" wrapText="1"/>
    </xf>
    <xf numFmtId="0" fontId="13" fillId="2" borderId="1" xfId="5" applyFont="1" applyFill="1" applyBorder="1" applyAlignment="1">
      <alignment horizontal="center" vertical="center" wrapText="1"/>
    </xf>
    <xf numFmtId="164" fontId="9" fillId="2" borderId="1" xfId="5" applyNumberFormat="1" applyFont="1" applyFill="1" applyBorder="1" applyAlignment="1">
      <alignment horizontal="left" vertical="center" wrapText="1"/>
    </xf>
    <xf numFmtId="0" fontId="13" fillId="2" borderId="1" xfId="5" applyFont="1" applyFill="1" applyBorder="1" applyAlignment="1">
      <alignment vertical="center" wrapText="1"/>
    </xf>
    <xf numFmtId="0" fontId="17" fillId="0" borderId="1" xfId="5" applyFont="1" applyBorder="1" applyAlignment="1">
      <alignment vertical="center" wrapText="1"/>
    </xf>
    <xf numFmtId="0" fontId="13" fillId="0" borderId="1" xfId="5" applyFont="1" applyBorder="1" applyAlignment="1">
      <alignment horizontal="left" vertical="center" wrapText="1"/>
    </xf>
    <xf numFmtId="0" fontId="17" fillId="2" borderId="1" xfId="5" applyFont="1" applyFill="1" applyBorder="1" applyAlignment="1">
      <alignment vertical="center" wrapText="1"/>
    </xf>
    <xf numFmtId="0" fontId="9" fillId="2" borderId="1" xfId="5" applyFont="1" applyFill="1" applyBorder="1" applyAlignment="1">
      <alignment horizontal="left" vertical="center" wrapText="1"/>
    </xf>
    <xf numFmtId="0" fontId="15" fillId="0" borderId="1" xfId="5" applyFont="1" applyBorder="1" applyAlignment="1">
      <alignment horizontal="left" wrapText="1"/>
    </xf>
    <xf numFmtId="0" fontId="10" fillId="0" borderId="1" xfId="5" applyFont="1" applyBorder="1" applyAlignment="1">
      <alignment horizontal="left" vertical="center" wrapText="1"/>
    </xf>
    <xf numFmtId="0" fontId="5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left" vertical="center" wrapText="1"/>
    </xf>
    <xf numFmtId="0" fontId="11" fillId="0" borderId="1" xfId="5" applyFont="1" applyBorder="1" applyAlignment="1">
      <alignment horizontal="left" vertical="center" wrapText="1"/>
    </xf>
    <xf numFmtId="0" fontId="4" fillId="2" borderId="1" xfId="5" applyFill="1" applyBorder="1" applyAlignment="1">
      <alignment vertical="center" wrapText="1"/>
    </xf>
    <xf numFmtId="0" fontId="11" fillId="2" borderId="1" xfId="5" applyFont="1" applyFill="1" applyBorder="1" applyAlignment="1">
      <alignment vertical="center" wrapText="1"/>
    </xf>
    <xf numFmtId="0" fontId="12" fillId="2" borderId="1" xfId="5" applyFont="1" applyFill="1" applyBorder="1" applyAlignment="1">
      <alignment vertical="center" wrapText="1"/>
    </xf>
    <xf numFmtId="0" fontId="10" fillId="0" borderId="1" xfId="5" applyFont="1" applyBorder="1" applyAlignment="1">
      <alignment vertical="center" wrapText="1"/>
    </xf>
    <xf numFmtId="0" fontId="4" fillId="2" borderId="1" xfId="5" applyFill="1" applyBorder="1" applyAlignment="1">
      <alignment horizontal="left" vertical="center" wrapText="1"/>
    </xf>
    <xf numFmtId="44" fontId="4" fillId="2" borderId="1" xfId="5" applyNumberFormat="1" applyFill="1" applyBorder="1" applyAlignment="1">
      <alignment horizontal="center" vertical="center"/>
    </xf>
    <xf numFmtId="0" fontId="11" fillId="2" borderId="1" xfId="5" applyFont="1" applyFill="1" applyBorder="1" applyAlignment="1">
      <alignment horizontal="left" vertical="center" wrapText="1"/>
    </xf>
    <xf numFmtId="0" fontId="10" fillId="2" borderId="1" xfId="5" applyFont="1" applyFill="1" applyBorder="1" applyAlignment="1">
      <alignment vertical="center" wrapText="1"/>
    </xf>
    <xf numFmtId="0" fontId="9" fillId="2" borderId="1" xfId="5" applyFont="1" applyFill="1" applyBorder="1" applyAlignment="1">
      <alignment vertical="center" wrapText="1"/>
    </xf>
    <xf numFmtId="164" fontId="4" fillId="0" borderId="1" xfId="5" applyNumberFormat="1" applyBorder="1" applyAlignment="1">
      <alignment horizontal="center" vertical="center"/>
    </xf>
    <xf numFmtId="0" fontId="9" fillId="2" borderId="1" xfId="5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4" fillId="4" borderId="1" xfId="0" applyFont="1" applyFill="1" applyBorder="1" applyAlignment="1">
      <alignment horizontal="center" vertical="center" wrapText="1"/>
    </xf>
    <xf numFmtId="164" fontId="24" fillId="4" borderId="1" xfId="0" applyNumberFormat="1" applyFont="1" applyFill="1" applyBorder="1" applyAlignment="1">
      <alignment horizontal="center" vertical="center" wrapText="1"/>
    </xf>
    <xf numFmtId="0" fontId="30" fillId="4" borderId="1" xfId="5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7" borderId="1" xfId="0" applyFill="1" applyBorder="1"/>
    <xf numFmtId="0" fontId="3" fillId="7" borderId="1" xfId="4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2" fillId="2" borderId="1" xfId="5" applyFont="1" applyFill="1" applyBorder="1" applyAlignment="1">
      <alignment horizontal="left"/>
    </xf>
    <xf numFmtId="0" fontId="12" fillId="2" borderId="1" xfId="5" applyFont="1" applyFill="1" applyBorder="1" applyAlignment="1">
      <alignment horizontal="left" wrapText="1"/>
    </xf>
    <xf numFmtId="44" fontId="4" fillId="2" borderId="1" xfId="1" applyFont="1" applyFill="1" applyBorder="1" applyAlignment="1">
      <alignment horizontal="left"/>
    </xf>
    <xf numFmtId="0" fontId="3" fillId="2" borderId="1" xfId="5" applyFont="1" applyFill="1" applyBorder="1" applyAlignment="1">
      <alignment horizontal="center"/>
    </xf>
    <xf numFmtId="0" fontId="37" fillId="2" borderId="1" xfId="5" applyFont="1" applyFill="1" applyBorder="1" applyAlignment="1">
      <alignment horizontal="center"/>
    </xf>
    <xf numFmtId="0" fontId="40" fillId="0" borderId="0" xfId="0" applyFont="1" applyAlignment="1">
      <alignment horizontal="center"/>
    </xf>
    <xf numFmtId="0" fontId="9" fillId="7" borderId="1" xfId="5" applyFont="1" applyFill="1" applyBorder="1" applyAlignment="1">
      <alignment horizontal="center" vertical="center" wrapText="1"/>
    </xf>
    <xf numFmtId="0" fontId="14" fillId="7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8" fillId="7" borderId="1" xfId="0" applyFont="1" applyFill="1" applyBorder="1"/>
    <xf numFmtId="0" fontId="12" fillId="7" borderId="1" xfId="5" applyFont="1" applyFill="1" applyBorder="1" applyAlignment="1">
      <alignment horizontal="center" vertical="center" wrapText="1"/>
    </xf>
    <xf numFmtId="0" fontId="39" fillId="7" borderId="1" xfId="5" applyFont="1" applyFill="1" applyBorder="1" applyAlignment="1">
      <alignment horizontal="center" vertical="center" wrapText="1"/>
    </xf>
    <xf numFmtId="0" fontId="0" fillId="2" borderId="1" xfId="0" applyFill="1" applyBorder="1"/>
    <xf numFmtId="0" fontId="23" fillId="5" borderId="5" xfId="0" applyFont="1" applyFill="1" applyBorder="1" applyAlignment="1">
      <alignment vertical="center"/>
    </xf>
    <xf numFmtId="0" fontId="26" fillId="5" borderId="5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23" fillId="0" borderId="1" xfId="0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21" fillId="3" borderId="1" xfId="5" applyFont="1" applyFill="1" applyBorder="1" applyAlignment="1">
      <alignment horizontal="left"/>
    </xf>
    <xf numFmtId="0" fontId="22" fillId="3" borderId="1" xfId="5" applyFont="1" applyFill="1" applyBorder="1" applyAlignment="1">
      <alignment horizontal="left"/>
    </xf>
    <xf numFmtId="0" fontId="0" fillId="0" borderId="0" xfId="0" applyAlignment="1">
      <alignment horizontal="center" wrapText="1"/>
    </xf>
    <xf numFmtId="0" fontId="20" fillId="3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33" fillId="0" borderId="0" xfId="0" applyFont="1" applyAlignment="1">
      <alignment horizontal="center" wrapText="1"/>
    </xf>
    <xf numFmtId="0" fontId="8" fillId="3" borderId="1" xfId="5" applyFont="1" applyFill="1" applyBorder="1" applyAlignment="1">
      <alignment horizontal="left"/>
    </xf>
    <xf numFmtId="0" fontId="23" fillId="3" borderId="1" xfId="0" applyFont="1" applyFill="1" applyBorder="1" applyAlignment="1">
      <alignment horizontal="left"/>
    </xf>
    <xf numFmtId="0" fontId="21" fillId="3" borderId="1" xfId="4" applyFont="1" applyFill="1" applyBorder="1" applyAlignment="1">
      <alignment horizontal="left"/>
    </xf>
    <xf numFmtId="0" fontId="21" fillId="3" borderId="1" xfId="0" applyFont="1" applyFill="1" applyBorder="1" applyAlignment="1">
      <alignment horizontal="left"/>
    </xf>
    <xf numFmtId="0" fontId="32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5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34" fillId="6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</cellXfs>
  <cellStyles count="11">
    <cellStyle name="Millares 2" xfId="3" xr:uid="{00000000-0005-0000-0000-000000000000}"/>
    <cellStyle name="Millares 3" xfId="10" xr:uid="{00000000-0005-0000-0000-000001000000}"/>
    <cellStyle name="Moneda" xfId="1" builtinId="4"/>
    <cellStyle name="Normal" xfId="0" builtinId="0"/>
    <cellStyle name="Normal 2" xfId="4" xr:uid="{00000000-0005-0000-0000-000004000000}"/>
    <cellStyle name="Normal 2 2" xfId="5" xr:uid="{00000000-0005-0000-0000-000005000000}"/>
    <cellStyle name="Normal 2 3" xfId="6" xr:uid="{00000000-0005-0000-0000-000006000000}"/>
    <cellStyle name="Normal 3" xfId="7" xr:uid="{00000000-0005-0000-0000-000007000000}"/>
    <cellStyle name="Normal 4" xfId="8" xr:uid="{00000000-0005-0000-0000-000008000000}"/>
    <cellStyle name="Normal 5" xfId="2" xr:uid="{00000000-0005-0000-0000-000009000000}"/>
    <cellStyle name="Normal 9" xfId="9" xr:uid="{00000000-0005-0000-0000-00000A000000}"/>
  </cellStyles>
  <dxfs count="0"/>
  <tableStyles count="0" defaultTableStyle="TableStyleMedium2" defaultPivotStyle="PivotStyleLight16"/>
  <colors>
    <mruColors>
      <color rgb="FFD648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880382</xdr:colOff>
      <xdr:row>5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5732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828675</xdr:colOff>
      <xdr:row>0</xdr:row>
      <xdr:rowOff>19050</xdr:rowOff>
    </xdr:from>
    <xdr:to>
      <xdr:col>21</xdr:col>
      <xdr:colOff>647700</xdr:colOff>
      <xdr:row>4</xdr:row>
      <xdr:rowOff>171450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14500" y="19050"/>
          <a:ext cx="15821025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600" b="1"/>
            <a:t>MUNICIPALIDAD DE SAN MARCOS </a:t>
          </a:r>
        </a:p>
        <a:p>
          <a:r>
            <a:rPr lang="es-ES" sz="1600" b="1"/>
            <a:t>DIRECCIÓN</a:t>
          </a:r>
          <a:r>
            <a:rPr lang="es-ES" sz="1600" b="1" baseline="0"/>
            <a:t> DE RECURSOS HUMANOS </a:t>
          </a:r>
        </a:p>
        <a:p>
          <a:r>
            <a:rPr lang="es-ES" sz="1600" b="1" baseline="0"/>
            <a:t>PERSONAL PERMANENTE </a:t>
          </a:r>
          <a:endParaRPr lang="es-ES" sz="16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1390650</xdr:colOff>
      <xdr:row>5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954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1314450</xdr:colOff>
      <xdr:row>0</xdr:row>
      <xdr:rowOff>19050</xdr:rowOff>
    </xdr:from>
    <xdr:to>
      <xdr:col>19</xdr:col>
      <xdr:colOff>752475</xdr:colOff>
      <xdr:row>5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47825" y="19050"/>
          <a:ext cx="15401925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>
              <a:latin typeface="Albertus Extra Bold" panose="020E0802040304020204" pitchFamily="34" charset="0"/>
            </a:rPr>
            <a:t>PERSONAL POR</a:t>
          </a:r>
          <a:r>
            <a:rPr lang="es-ES" sz="1400" b="1" baseline="0">
              <a:latin typeface="Albertus Extra Bold" panose="020E0802040304020204" pitchFamily="34" charset="0"/>
            </a:rPr>
            <a:t> CONTRATO</a:t>
          </a:r>
        </a:p>
        <a:p>
          <a:r>
            <a:rPr lang="es-ES" sz="1400" b="1" baseline="0">
              <a:latin typeface="Albertus Extra Bold" panose="020E0802040304020204" pitchFamily="34" charset="0"/>
            </a:rPr>
            <a:t>RENGLON 189 </a:t>
          </a:r>
        </a:p>
        <a:p>
          <a:r>
            <a:rPr lang="es-ES" sz="1400" b="1" baseline="0">
              <a:latin typeface="Albertus Extra Bold" panose="020E0802040304020204" pitchFamily="34" charset="0"/>
            </a:rPr>
            <a:t>MUNICIPALIDAD DE SAN MARCOS</a:t>
          </a:r>
          <a:endParaRPr lang="es-ES" sz="1400" b="1">
            <a:latin typeface="Albertus Extra Bold" panose="020E0802040304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85215</xdr:colOff>
      <xdr:row>5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140" cy="1114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466725</xdr:colOff>
      <xdr:row>0</xdr:row>
      <xdr:rowOff>19050</xdr:rowOff>
    </xdr:from>
    <xdr:to>
      <xdr:col>22</xdr:col>
      <xdr:colOff>714376</xdr:colOff>
      <xdr:row>5</xdr:row>
      <xdr:rowOff>161925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62100" y="19050"/>
          <a:ext cx="15487651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>
              <a:latin typeface="Albertus Extra Bold" panose="020E0802040304020204" pitchFamily="34" charset="0"/>
            </a:rPr>
            <a:t>PERSONAL POR</a:t>
          </a:r>
          <a:r>
            <a:rPr lang="es-ES" sz="1400" b="1" baseline="0">
              <a:latin typeface="Albertus Extra Bold" panose="020E0802040304020204" pitchFamily="34" charset="0"/>
            </a:rPr>
            <a:t> CONTRATO</a:t>
          </a:r>
        </a:p>
        <a:p>
          <a:r>
            <a:rPr lang="es-ES" sz="1400" b="1" baseline="0">
              <a:latin typeface="Albertus Extra Bold" panose="020E0802040304020204" pitchFamily="34" charset="0"/>
            </a:rPr>
            <a:t>RENGLON 022</a:t>
          </a:r>
        </a:p>
        <a:p>
          <a:r>
            <a:rPr lang="es-ES" sz="1400" b="1" baseline="0">
              <a:latin typeface="Albertus Extra Bold" panose="020E0802040304020204" pitchFamily="34" charset="0"/>
            </a:rPr>
            <a:t>MUNICIPALIDAD DE SAN MARCOS</a:t>
          </a:r>
          <a:endParaRPr lang="es-ES" sz="1400" b="1">
            <a:latin typeface="Albertus Extra Bold" panose="020E0802040304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1437765</xdr:colOff>
      <xdr:row>7</xdr:row>
      <xdr:rowOff>123824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140" cy="1457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171450</xdr:colOff>
      <xdr:row>0</xdr:row>
      <xdr:rowOff>66675</xdr:rowOff>
    </xdr:from>
    <xdr:to>
      <xdr:col>14</xdr:col>
      <xdr:colOff>514350</xdr:colOff>
      <xdr:row>7</xdr:row>
      <xdr:rowOff>142875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695450" y="66675"/>
          <a:ext cx="948690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800" b="1">
              <a:latin typeface="Albertus Extra Bold" panose="020E0802040304020204" pitchFamily="34" charset="0"/>
            </a:rPr>
            <a:t>PERSONAL</a:t>
          </a:r>
          <a:r>
            <a:rPr lang="es-ES" sz="1800" b="1" baseline="0">
              <a:latin typeface="Albertus Extra Bold" panose="020E0802040304020204" pitchFamily="34" charset="0"/>
            </a:rPr>
            <a:t> POR CONTRATO </a:t>
          </a:r>
        </a:p>
        <a:p>
          <a:r>
            <a:rPr lang="es-ES" sz="1800" b="1" baseline="0">
              <a:latin typeface="Albertus Extra Bold" panose="020E0802040304020204" pitchFamily="34" charset="0"/>
            </a:rPr>
            <a:t>RENGLON 029</a:t>
          </a:r>
        </a:p>
        <a:p>
          <a:r>
            <a:rPr lang="es-ES" sz="1800" b="1" baseline="0">
              <a:latin typeface="Albertus Extra Bold" panose="020E0802040304020204" pitchFamily="34" charset="0"/>
            </a:rPr>
            <a:t>MUNICIPALIDAD DE SAN MARCOS</a:t>
          </a:r>
          <a:endParaRPr lang="es-ES" sz="1800" b="1">
            <a:latin typeface="Albertus Extra Bold" panose="020E0802040304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616718</xdr:colOff>
      <xdr:row>7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8718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571500</xdr:colOff>
      <xdr:row>0</xdr:row>
      <xdr:rowOff>95251</xdr:rowOff>
    </xdr:from>
    <xdr:to>
      <xdr:col>8</xdr:col>
      <xdr:colOff>0</xdr:colOff>
      <xdr:row>8</xdr:row>
      <xdr:rowOff>180975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333500" y="95251"/>
          <a:ext cx="6267450" cy="1609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3200" b="1" u="sng">
              <a:latin typeface="Albertus Extra Bold" panose="020E0802040304020204" pitchFamily="34" charset="0"/>
            </a:rPr>
            <a:t>ALCALDE Y CONCEJO MUNICIPAL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64874"/>
    <pageSetUpPr fitToPage="1"/>
  </sheetPr>
  <dimension ref="A1:U227"/>
  <sheetViews>
    <sheetView workbookViewId="0">
      <selection activeCell="H20" sqref="H20"/>
    </sheetView>
  </sheetViews>
  <sheetFormatPr baseColWidth="10" defaultRowHeight="15"/>
  <cols>
    <col min="1" max="1" width="4.140625" customWidth="1"/>
    <col min="2" max="2" width="9.28515625" customWidth="1"/>
    <col min="3" max="3" width="14.85546875" customWidth="1"/>
    <col min="4" max="4" width="3.5703125" customWidth="1"/>
    <col min="5" max="5" width="4" customWidth="1"/>
    <col min="6" max="6" width="34.85546875" customWidth="1"/>
    <col min="7" max="7" width="28.7109375" customWidth="1"/>
    <col min="8" max="8" width="13" customWidth="1"/>
  </cols>
  <sheetData>
    <row r="1" spans="1:2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2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</row>
    <row r="3" spans="1:21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</row>
    <row r="4" spans="1:21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</row>
    <row r="5" spans="1:21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</row>
    <row r="7" spans="1:21" ht="45.75" customHeight="1">
      <c r="A7" s="8" t="s">
        <v>0</v>
      </c>
      <c r="B7" s="8" t="s">
        <v>1</v>
      </c>
      <c r="C7" s="8" t="s">
        <v>2</v>
      </c>
      <c r="D7" s="94" t="s">
        <v>514</v>
      </c>
      <c r="E7" s="94" t="s">
        <v>515</v>
      </c>
      <c r="F7" s="8" t="s">
        <v>3</v>
      </c>
      <c r="G7" s="9" t="s">
        <v>5</v>
      </c>
      <c r="H7" s="10" t="s">
        <v>4</v>
      </c>
      <c r="I7" s="10" t="s">
        <v>6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45.75" customHeight="1">
      <c r="A8" s="127" t="s">
        <v>13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</row>
    <row r="9" spans="1:21" ht="51" customHeight="1">
      <c r="A9" s="7">
        <v>1</v>
      </c>
      <c r="B9" s="7"/>
      <c r="C9" s="1" t="s">
        <v>17</v>
      </c>
      <c r="D9" s="1">
        <v>1</v>
      </c>
      <c r="E9" s="1"/>
      <c r="F9" s="2" t="s">
        <v>8</v>
      </c>
      <c r="G9" s="7" t="s">
        <v>9</v>
      </c>
      <c r="H9" s="3" t="s">
        <v>484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>
      <c r="A10" s="7">
        <v>2</v>
      </c>
      <c r="B10" s="7">
        <v>11</v>
      </c>
      <c r="C10" s="1" t="s">
        <v>17</v>
      </c>
      <c r="D10" s="1"/>
      <c r="E10" s="1">
        <v>1</v>
      </c>
      <c r="F10" s="20" t="s">
        <v>10</v>
      </c>
      <c r="G10" s="7" t="s">
        <v>11</v>
      </c>
      <c r="H10" s="11">
        <v>3881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45">
      <c r="A11" s="7">
        <v>3</v>
      </c>
      <c r="B11" s="7">
        <v>22</v>
      </c>
      <c r="C11" s="5" t="s">
        <v>17</v>
      </c>
      <c r="D11" s="5"/>
      <c r="E11" s="5">
        <v>1</v>
      </c>
      <c r="F11" s="4" t="s">
        <v>12</v>
      </c>
      <c r="G11" s="7" t="s">
        <v>14</v>
      </c>
      <c r="H11" s="11">
        <v>4200</v>
      </c>
      <c r="I11" s="12" t="s">
        <v>15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>
      <c r="A12" s="95"/>
      <c r="B12" s="95"/>
      <c r="C12" s="96" t="s">
        <v>513</v>
      </c>
      <c r="D12" s="96">
        <v>1</v>
      </c>
      <c r="E12" s="96">
        <v>2</v>
      </c>
      <c r="F12" s="4"/>
      <c r="G12" s="7"/>
      <c r="H12" s="11"/>
      <c r="I12" s="12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>
      <c r="A13" s="128" t="s">
        <v>16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</row>
    <row r="14" spans="1:21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</row>
    <row r="15" spans="1:21" ht="45">
      <c r="A15" s="7">
        <v>4</v>
      </c>
      <c r="B15" s="7">
        <v>22</v>
      </c>
      <c r="C15" s="13" t="s">
        <v>17</v>
      </c>
      <c r="D15" s="13"/>
      <c r="E15" s="13">
        <v>1</v>
      </c>
      <c r="F15" s="7" t="s">
        <v>18</v>
      </c>
      <c r="G15" s="7" t="s">
        <v>19</v>
      </c>
      <c r="H15" s="11">
        <v>8200</v>
      </c>
      <c r="I15" s="14" t="s">
        <v>15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ht="45">
      <c r="A16" s="7">
        <v>5</v>
      </c>
      <c r="B16" s="7">
        <v>22</v>
      </c>
      <c r="C16" s="15" t="s">
        <v>17</v>
      </c>
      <c r="D16" s="15"/>
      <c r="E16" s="15">
        <v>1</v>
      </c>
      <c r="F16" s="7" t="s">
        <v>20</v>
      </c>
      <c r="G16" s="7" t="s">
        <v>21</v>
      </c>
      <c r="H16" s="11">
        <v>3551</v>
      </c>
      <c r="I16" s="14" t="s">
        <v>15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>
      <c r="A17" s="95"/>
      <c r="B17" s="95"/>
      <c r="C17" s="97" t="s">
        <v>513</v>
      </c>
      <c r="D17" s="97"/>
      <c r="E17" s="97">
        <v>2</v>
      </c>
      <c r="F17" s="7"/>
      <c r="G17" s="7"/>
      <c r="H17" s="11"/>
      <c r="I17" s="14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>
      <c r="A18" s="128" t="s">
        <v>22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</row>
    <row r="19" spans="1:21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</row>
    <row r="20" spans="1:21" ht="22.5">
      <c r="A20" s="7">
        <v>6</v>
      </c>
      <c r="B20" s="7">
        <v>11</v>
      </c>
      <c r="C20" s="30" t="s">
        <v>7</v>
      </c>
      <c r="D20" s="30"/>
      <c r="E20" s="30">
        <v>1</v>
      </c>
      <c r="F20" s="6" t="s">
        <v>661</v>
      </c>
      <c r="G20" s="53" t="s">
        <v>23</v>
      </c>
      <c r="H20" s="29">
        <v>5775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>
      <c r="A21" s="95"/>
      <c r="B21" s="95"/>
      <c r="C21" s="106" t="s">
        <v>513</v>
      </c>
      <c r="D21" s="106">
        <v>1</v>
      </c>
      <c r="E21" s="106">
        <v>1</v>
      </c>
      <c r="F21" s="46"/>
      <c r="G21" s="53"/>
      <c r="H21" s="29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>
      <c r="A22" s="128" t="s">
        <v>24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</row>
    <row r="23" spans="1:21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</row>
    <row r="24" spans="1:21" ht="33">
      <c r="A24" s="7">
        <v>7</v>
      </c>
      <c r="B24" s="7">
        <v>11</v>
      </c>
      <c r="C24" s="30" t="s">
        <v>7</v>
      </c>
      <c r="D24" s="30">
        <v>1</v>
      </c>
      <c r="E24" s="30"/>
      <c r="F24" s="17" t="s">
        <v>25</v>
      </c>
      <c r="G24" s="48" t="s">
        <v>28</v>
      </c>
      <c r="H24" s="18" t="s">
        <v>485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>
      <c r="A25" s="7">
        <v>8</v>
      </c>
      <c r="B25" s="7">
        <v>11</v>
      </c>
      <c r="C25" s="30" t="s">
        <v>7</v>
      </c>
      <c r="D25" s="30"/>
      <c r="E25" s="30">
        <v>1</v>
      </c>
      <c r="F25" s="52" t="s">
        <v>26</v>
      </c>
      <c r="G25" s="48" t="s">
        <v>29</v>
      </c>
      <c r="H25" s="54">
        <v>4231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>
      <c r="A26" s="7">
        <v>9</v>
      </c>
      <c r="B26" s="7">
        <v>11</v>
      </c>
      <c r="C26" s="30" t="s">
        <v>7</v>
      </c>
      <c r="D26" s="30"/>
      <c r="E26" s="30">
        <v>1</v>
      </c>
      <c r="F26" s="52" t="s">
        <v>27</v>
      </c>
      <c r="G26" s="48" t="s">
        <v>30</v>
      </c>
      <c r="H26" s="54">
        <v>4181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>
      <c r="A27" s="7">
        <v>10</v>
      </c>
      <c r="B27" s="7">
        <v>11</v>
      </c>
      <c r="C27" s="1" t="s">
        <v>7</v>
      </c>
      <c r="D27" s="1">
        <v>1</v>
      </c>
      <c r="E27" s="1"/>
      <c r="F27" s="20" t="s">
        <v>32</v>
      </c>
      <c r="G27" s="20" t="s">
        <v>37</v>
      </c>
      <c r="H27" s="24">
        <v>3881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ht="22.5">
      <c r="A28" s="7">
        <v>11</v>
      </c>
      <c r="B28" s="7">
        <v>11</v>
      </c>
      <c r="C28" s="1" t="s">
        <v>33</v>
      </c>
      <c r="D28" s="1">
        <v>1</v>
      </c>
      <c r="E28" s="1"/>
      <c r="F28" s="20" t="s">
        <v>34</v>
      </c>
      <c r="G28" s="22" t="s">
        <v>38</v>
      </c>
      <c r="H28" s="24">
        <v>3751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>
      <c r="A29" s="7">
        <v>12</v>
      </c>
      <c r="B29" s="7">
        <v>11</v>
      </c>
      <c r="C29" s="1" t="s">
        <v>7</v>
      </c>
      <c r="D29" s="1">
        <v>1</v>
      </c>
      <c r="E29" s="1"/>
      <c r="F29" s="20" t="s">
        <v>35</v>
      </c>
      <c r="G29" s="21" t="s">
        <v>39</v>
      </c>
      <c r="H29" s="24">
        <v>3881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>
      <c r="A30" s="7">
        <v>13</v>
      </c>
      <c r="B30" s="7">
        <v>29</v>
      </c>
      <c r="C30" s="16" t="s">
        <v>41</v>
      </c>
      <c r="D30" s="16">
        <v>1</v>
      </c>
      <c r="E30" s="16"/>
      <c r="F30" s="19" t="s">
        <v>36</v>
      </c>
      <c r="G30" s="19" t="s">
        <v>40</v>
      </c>
      <c r="H30" s="23">
        <v>4400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>
      <c r="A31" s="95"/>
      <c r="B31" s="95"/>
      <c r="C31" s="107" t="s">
        <v>513</v>
      </c>
      <c r="D31" s="107">
        <v>5</v>
      </c>
      <c r="E31" s="107">
        <v>3</v>
      </c>
      <c r="F31" s="19"/>
      <c r="G31" s="19"/>
      <c r="H31" s="23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18">
      <c r="A32" s="124" t="s">
        <v>42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</row>
    <row r="33" spans="1:21" ht="36">
      <c r="A33" s="7">
        <v>14</v>
      </c>
      <c r="B33" s="7">
        <v>11</v>
      </c>
      <c r="C33" s="30" t="s">
        <v>33</v>
      </c>
      <c r="D33" s="30"/>
      <c r="E33" s="30">
        <v>1</v>
      </c>
      <c r="F33" s="52" t="s">
        <v>43</v>
      </c>
      <c r="G33" s="38" t="s">
        <v>45</v>
      </c>
      <c r="H33" s="29">
        <v>5775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24.75">
      <c r="A34" s="108">
        <v>15</v>
      </c>
      <c r="B34" s="7">
        <v>11</v>
      </c>
      <c r="C34" s="30" t="s">
        <v>33</v>
      </c>
      <c r="D34" s="30"/>
      <c r="E34" s="30">
        <v>1</v>
      </c>
      <c r="F34" s="52" t="s">
        <v>44</v>
      </c>
      <c r="G34" s="25" t="s">
        <v>46</v>
      </c>
      <c r="H34" s="29">
        <v>3551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>
      <c r="A35" s="109"/>
      <c r="B35" s="95"/>
      <c r="C35" s="106" t="s">
        <v>513</v>
      </c>
      <c r="D35" s="106"/>
      <c r="E35" s="106">
        <v>2</v>
      </c>
      <c r="F35" s="52"/>
      <c r="G35" s="25"/>
      <c r="H35" s="29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15.75">
      <c r="A36" s="125" t="s">
        <v>47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23.25">
      <c r="A37" s="100">
        <v>16</v>
      </c>
      <c r="B37" s="100">
        <v>11</v>
      </c>
      <c r="C37" s="103" t="s">
        <v>17</v>
      </c>
      <c r="D37" s="104">
        <v>1</v>
      </c>
      <c r="E37" s="100"/>
      <c r="F37" s="28" t="s">
        <v>63</v>
      </c>
      <c r="G37" s="101" t="s">
        <v>517</v>
      </c>
      <c r="H37" s="102">
        <v>7100</v>
      </c>
      <c r="I37" s="100"/>
      <c r="J37" s="100"/>
      <c r="K37" s="100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24.75">
      <c r="A38" s="7">
        <v>17</v>
      </c>
      <c r="B38" s="7">
        <v>11</v>
      </c>
      <c r="C38" s="30" t="s">
        <v>33</v>
      </c>
      <c r="D38" s="30">
        <v>1</v>
      </c>
      <c r="E38" s="30"/>
      <c r="F38" s="52" t="s">
        <v>48</v>
      </c>
      <c r="G38" s="25" t="s">
        <v>50</v>
      </c>
      <c r="H38" s="29">
        <v>3881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ht="22.5">
      <c r="A39" s="7">
        <v>18</v>
      </c>
      <c r="B39" s="7">
        <v>11</v>
      </c>
      <c r="C39" s="30" t="s">
        <v>33</v>
      </c>
      <c r="D39" s="30"/>
      <c r="E39" s="30">
        <v>1</v>
      </c>
      <c r="F39" s="52" t="s">
        <v>49</v>
      </c>
      <c r="G39" s="25" t="s">
        <v>51</v>
      </c>
      <c r="H39" s="29">
        <v>3731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>
      <c r="A40" s="95"/>
      <c r="B40" s="95"/>
      <c r="C40" s="106" t="s">
        <v>513</v>
      </c>
      <c r="D40" s="106">
        <v>2</v>
      </c>
      <c r="E40" s="106">
        <v>1</v>
      </c>
      <c r="F40" s="52"/>
      <c r="G40" s="25"/>
      <c r="H40" s="29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18">
      <c r="A41" s="124" t="s">
        <v>52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22.5">
      <c r="A42" s="7">
        <v>19</v>
      </c>
      <c r="B42" s="7">
        <v>11</v>
      </c>
      <c r="C42" s="30" t="s">
        <v>33</v>
      </c>
      <c r="D42" s="30"/>
      <c r="E42" s="30">
        <v>1</v>
      </c>
      <c r="F42" s="52" t="s">
        <v>53</v>
      </c>
      <c r="G42" s="26" t="s">
        <v>54</v>
      </c>
      <c r="H42" s="29">
        <v>5600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95"/>
      <c r="B43" s="95"/>
      <c r="C43" s="106" t="s">
        <v>513</v>
      </c>
      <c r="D43" s="106"/>
      <c r="E43" s="106">
        <v>1</v>
      </c>
      <c r="F43" s="52"/>
      <c r="G43" s="26"/>
      <c r="H43" s="29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ht="18">
      <c r="A44" s="133" t="s">
        <v>55</v>
      </c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A45" s="7">
        <v>20</v>
      </c>
      <c r="B45" s="7">
        <v>11</v>
      </c>
      <c r="C45" s="30" t="s">
        <v>7</v>
      </c>
      <c r="D45" s="30"/>
      <c r="E45" s="30">
        <v>1</v>
      </c>
      <c r="F45" s="52" t="s">
        <v>56</v>
      </c>
      <c r="G45" s="7" t="s">
        <v>57</v>
      </c>
      <c r="H45" s="29">
        <v>5875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>
      <c r="A46" s="110"/>
      <c r="B46" s="110"/>
      <c r="C46" s="111" t="s">
        <v>513</v>
      </c>
      <c r="D46" s="112"/>
      <c r="E46" s="111">
        <v>1</v>
      </c>
      <c r="F46" s="52"/>
      <c r="G46" s="7"/>
      <c r="H46" s="29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ht="18">
      <c r="A47" s="124" t="s">
        <v>58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ht="36">
      <c r="A48" s="7">
        <v>21</v>
      </c>
      <c r="B48" s="7">
        <v>11</v>
      </c>
      <c r="C48" s="30" t="s">
        <v>33</v>
      </c>
      <c r="D48" s="30"/>
      <c r="E48" s="30">
        <v>1</v>
      </c>
      <c r="F48" s="41" t="s">
        <v>59</v>
      </c>
      <c r="G48" s="36" t="s">
        <v>61</v>
      </c>
      <c r="H48" s="29">
        <v>3731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24">
      <c r="A49" s="7">
        <v>22</v>
      </c>
      <c r="B49" s="7">
        <v>11</v>
      </c>
      <c r="C49" s="30" t="s">
        <v>33</v>
      </c>
      <c r="D49" s="30">
        <v>1</v>
      </c>
      <c r="E49" s="30"/>
      <c r="F49" s="41" t="s">
        <v>60</v>
      </c>
      <c r="G49" s="36" t="s">
        <v>62</v>
      </c>
      <c r="H49" s="29">
        <v>4725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>
      <c r="A50" s="95"/>
      <c r="B50" s="95"/>
      <c r="C50" s="106" t="s">
        <v>513</v>
      </c>
      <c r="D50" s="106">
        <v>1</v>
      </c>
      <c r="E50" s="106">
        <v>1</v>
      </c>
      <c r="F50" s="41"/>
      <c r="G50" s="36"/>
      <c r="H50" s="29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15.75">
      <c r="A51" s="125" t="s">
        <v>66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24">
      <c r="A52" s="7">
        <v>23</v>
      </c>
      <c r="B52" s="7">
        <v>22</v>
      </c>
      <c r="C52" s="30" t="s">
        <v>7</v>
      </c>
      <c r="D52" s="30"/>
      <c r="E52" s="30">
        <v>1</v>
      </c>
      <c r="F52" s="28" t="s">
        <v>518</v>
      </c>
      <c r="G52" s="36" t="s">
        <v>67</v>
      </c>
      <c r="H52" s="29">
        <v>6000</v>
      </c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25.5">
      <c r="A53" s="7">
        <v>24</v>
      </c>
      <c r="B53" s="7">
        <v>11</v>
      </c>
      <c r="C53" s="30" t="s">
        <v>7</v>
      </c>
      <c r="D53" s="30"/>
      <c r="E53" s="30">
        <v>1</v>
      </c>
      <c r="F53" s="52" t="s">
        <v>64</v>
      </c>
      <c r="G53" s="52" t="s">
        <v>68</v>
      </c>
      <c r="H53" s="29">
        <v>4091</v>
      </c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22.5">
      <c r="A54" s="7">
        <v>25</v>
      </c>
      <c r="B54" s="7">
        <v>11</v>
      </c>
      <c r="C54" s="30" t="s">
        <v>7</v>
      </c>
      <c r="D54" s="30"/>
      <c r="E54" s="30">
        <v>1</v>
      </c>
      <c r="F54" s="51" t="s">
        <v>65</v>
      </c>
      <c r="G54" s="53" t="s">
        <v>69</v>
      </c>
      <c r="H54" s="29">
        <v>4241</v>
      </c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>
      <c r="A55" s="95"/>
      <c r="B55" s="95"/>
      <c r="C55" s="106" t="s">
        <v>513</v>
      </c>
      <c r="D55" s="106"/>
      <c r="E55" s="106">
        <v>3</v>
      </c>
      <c r="F55" s="51"/>
      <c r="G55" s="53"/>
      <c r="H55" s="29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ht="15.75">
      <c r="A56" s="125" t="s">
        <v>70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>
      <c r="A57" s="7">
        <v>26</v>
      </c>
      <c r="B57" s="7">
        <v>11</v>
      </c>
      <c r="C57" s="55" t="s">
        <v>71</v>
      </c>
      <c r="D57" s="55">
        <v>1</v>
      </c>
      <c r="E57" s="55"/>
      <c r="F57" s="52" t="s">
        <v>72</v>
      </c>
      <c r="G57" s="52" t="s">
        <v>94</v>
      </c>
      <c r="H57" s="29">
        <v>3881</v>
      </c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>
      <c r="A58" s="7">
        <v>27</v>
      </c>
      <c r="B58" s="7">
        <v>11</v>
      </c>
      <c r="C58" s="55" t="s">
        <v>73</v>
      </c>
      <c r="D58" s="55">
        <v>1</v>
      </c>
      <c r="E58" s="55"/>
      <c r="F58" s="31" t="s">
        <v>74</v>
      </c>
      <c r="G58" s="36" t="s">
        <v>95</v>
      </c>
      <c r="H58" s="29">
        <v>3881</v>
      </c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>
      <c r="A59" s="7">
        <v>28</v>
      </c>
      <c r="B59" s="7">
        <v>11</v>
      </c>
      <c r="C59" s="55" t="s">
        <v>73</v>
      </c>
      <c r="D59" s="55">
        <v>1</v>
      </c>
      <c r="E59" s="55"/>
      <c r="F59" s="52" t="s">
        <v>75</v>
      </c>
      <c r="G59" s="36" t="s">
        <v>95</v>
      </c>
      <c r="H59" s="29">
        <v>3881</v>
      </c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>
      <c r="A60" s="7">
        <v>29</v>
      </c>
      <c r="B60" s="7">
        <v>11</v>
      </c>
      <c r="C60" s="55" t="s">
        <v>73</v>
      </c>
      <c r="D60" s="55">
        <v>1</v>
      </c>
      <c r="E60" s="55"/>
      <c r="F60" s="52" t="s">
        <v>76</v>
      </c>
      <c r="G60" s="36" t="s">
        <v>95</v>
      </c>
      <c r="H60" s="29">
        <v>3881</v>
      </c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>
      <c r="A61" s="7">
        <v>30</v>
      </c>
      <c r="B61" s="7">
        <v>11</v>
      </c>
      <c r="C61" s="55" t="s">
        <v>73</v>
      </c>
      <c r="D61" s="55">
        <v>1</v>
      </c>
      <c r="E61" s="55"/>
      <c r="F61" s="52" t="s">
        <v>77</v>
      </c>
      <c r="G61" s="36" t="s">
        <v>95</v>
      </c>
      <c r="H61" s="29">
        <v>3881</v>
      </c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>
      <c r="A62" s="7">
        <v>31</v>
      </c>
      <c r="B62" s="7">
        <v>11</v>
      </c>
      <c r="C62" s="30" t="s">
        <v>73</v>
      </c>
      <c r="D62" s="30">
        <v>1</v>
      </c>
      <c r="E62" s="30"/>
      <c r="F62" s="48" t="s">
        <v>78</v>
      </c>
      <c r="G62" s="36" t="s">
        <v>95</v>
      </c>
      <c r="H62" s="29">
        <v>3731</v>
      </c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>
      <c r="A63" s="7">
        <v>32</v>
      </c>
      <c r="B63" s="7">
        <v>11</v>
      </c>
      <c r="C63" s="55" t="s">
        <v>79</v>
      </c>
      <c r="D63" s="55">
        <v>1</v>
      </c>
      <c r="E63" s="55"/>
      <c r="F63" s="52" t="s">
        <v>80</v>
      </c>
      <c r="G63" s="48" t="s">
        <v>96</v>
      </c>
      <c r="H63" s="29">
        <v>3881</v>
      </c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>
      <c r="A64" s="7">
        <v>33</v>
      </c>
      <c r="B64" s="7">
        <v>11</v>
      </c>
      <c r="C64" s="55" t="s">
        <v>79</v>
      </c>
      <c r="D64" s="55">
        <v>1</v>
      </c>
      <c r="E64" s="55"/>
      <c r="F64" s="52" t="s">
        <v>81</v>
      </c>
      <c r="G64" s="34" t="s">
        <v>97</v>
      </c>
      <c r="H64" s="29">
        <v>3881</v>
      </c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>
      <c r="A65" s="7">
        <v>34</v>
      </c>
      <c r="B65" s="7">
        <v>11</v>
      </c>
      <c r="C65" s="55" t="s">
        <v>73</v>
      </c>
      <c r="D65" s="55">
        <v>1</v>
      </c>
      <c r="E65" s="55"/>
      <c r="F65" s="52" t="s">
        <v>82</v>
      </c>
      <c r="G65" s="36" t="s">
        <v>95</v>
      </c>
      <c r="H65" s="29">
        <v>3881</v>
      </c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>
      <c r="A66" s="7">
        <v>35</v>
      </c>
      <c r="B66" s="7">
        <v>11</v>
      </c>
      <c r="C66" s="55" t="s">
        <v>79</v>
      </c>
      <c r="D66" s="55">
        <v>1</v>
      </c>
      <c r="E66" s="55"/>
      <c r="F66" s="52" t="s">
        <v>83</v>
      </c>
      <c r="G66" s="48" t="s">
        <v>96</v>
      </c>
      <c r="H66" s="29">
        <v>3881</v>
      </c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ht="25.5">
      <c r="A67" s="7">
        <v>36</v>
      </c>
      <c r="B67" s="7">
        <v>11</v>
      </c>
      <c r="C67" s="30" t="s">
        <v>33</v>
      </c>
      <c r="D67" s="30">
        <v>1</v>
      </c>
      <c r="E67" s="30"/>
      <c r="F67" s="31" t="s">
        <v>84</v>
      </c>
      <c r="G67" s="41" t="s">
        <v>98</v>
      </c>
      <c r="H67" s="29">
        <v>4225</v>
      </c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>
      <c r="A68" s="7">
        <v>37</v>
      </c>
      <c r="B68" s="7">
        <v>11</v>
      </c>
      <c r="C68" s="32" t="s">
        <v>17</v>
      </c>
      <c r="D68" s="32"/>
      <c r="E68" s="32">
        <v>1</v>
      </c>
      <c r="F68" s="41" t="s">
        <v>85</v>
      </c>
      <c r="G68" s="37" t="s">
        <v>99</v>
      </c>
      <c r="H68" s="29">
        <v>3731</v>
      </c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18">
      <c r="A69" s="7">
        <v>38</v>
      </c>
      <c r="B69" s="7">
        <v>11</v>
      </c>
      <c r="C69" s="32" t="s">
        <v>86</v>
      </c>
      <c r="D69" s="32"/>
      <c r="E69" s="32">
        <v>1</v>
      </c>
      <c r="F69" s="41" t="s">
        <v>87</v>
      </c>
      <c r="G69" s="37" t="s">
        <v>100</v>
      </c>
      <c r="H69" s="29">
        <v>3731</v>
      </c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ht="27">
      <c r="A70" s="7">
        <v>39</v>
      </c>
      <c r="B70" s="7">
        <v>11</v>
      </c>
      <c r="C70" s="32" t="s">
        <v>88</v>
      </c>
      <c r="D70" s="32">
        <v>1</v>
      </c>
      <c r="E70" s="32"/>
      <c r="F70" s="52" t="s">
        <v>89</v>
      </c>
      <c r="G70" s="35" t="s">
        <v>101</v>
      </c>
      <c r="H70" s="54">
        <v>3881</v>
      </c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ht="24">
      <c r="A71" s="7">
        <v>40</v>
      </c>
      <c r="B71" s="7">
        <v>22</v>
      </c>
      <c r="C71" s="30" t="s">
        <v>33</v>
      </c>
      <c r="D71" s="30">
        <v>1</v>
      </c>
      <c r="E71" s="30"/>
      <c r="F71" s="52" t="s">
        <v>90</v>
      </c>
      <c r="G71" s="38" t="s">
        <v>102</v>
      </c>
      <c r="H71" s="54">
        <v>6200</v>
      </c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ht="22.5">
      <c r="A72" s="7">
        <v>41</v>
      </c>
      <c r="B72" s="7">
        <v>11</v>
      </c>
      <c r="C72" s="55" t="s">
        <v>33</v>
      </c>
      <c r="D72" s="55"/>
      <c r="E72" s="55">
        <v>1</v>
      </c>
      <c r="F72" s="52" t="s">
        <v>91</v>
      </c>
      <c r="G72" s="39" t="s">
        <v>103</v>
      </c>
      <c r="H72" s="54">
        <v>4075</v>
      </c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ht="27">
      <c r="A73" s="7">
        <v>42</v>
      </c>
      <c r="B73" s="7">
        <v>11</v>
      </c>
      <c r="C73" s="33" t="s">
        <v>92</v>
      </c>
      <c r="D73" s="33"/>
      <c r="E73" s="33">
        <v>1</v>
      </c>
      <c r="F73" s="52" t="s">
        <v>93</v>
      </c>
      <c r="G73" s="48" t="s">
        <v>104</v>
      </c>
      <c r="H73" s="54">
        <v>3881</v>
      </c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>
      <c r="A74" s="7">
        <v>43</v>
      </c>
      <c r="B74" s="7">
        <v>11</v>
      </c>
      <c r="C74" s="33" t="s">
        <v>519</v>
      </c>
      <c r="D74" s="33">
        <v>1</v>
      </c>
      <c r="E74" s="33"/>
      <c r="F74" s="52" t="s">
        <v>520</v>
      </c>
      <c r="G74" s="48" t="s">
        <v>521</v>
      </c>
      <c r="H74" s="54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ht="33.75">
      <c r="A75" s="7">
        <v>44</v>
      </c>
      <c r="B75" s="7">
        <v>11</v>
      </c>
      <c r="C75" s="58" t="s">
        <v>265</v>
      </c>
      <c r="D75" s="58">
        <v>1</v>
      </c>
      <c r="E75" s="58"/>
      <c r="F75" s="57" t="s">
        <v>266</v>
      </c>
      <c r="G75" s="62" t="s">
        <v>277</v>
      </c>
      <c r="H75" s="74">
        <f>2950+56+275+150+250+200</f>
        <v>3881</v>
      </c>
      <c r="I75" s="7"/>
      <c r="J75" s="7"/>
      <c r="K75" s="7"/>
      <c r="L75" s="7"/>
      <c r="M75" s="7"/>
      <c r="N75" s="7"/>
      <c r="O75" s="7"/>
    </row>
    <row r="76" spans="1:21">
      <c r="A76" s="95"/>
      <c r="B76" s="95"/>
      <c r="C76" s="106" t="s">
        <v>513</v>
      </c>
      <c r="D76" s="106">
        <f>SUM(D57:D74)</f>
        <v>14</v>
      </c>
      <c r="E76" s="106">
        <f>SUM(E57:E74)</f>
        <v>4</v>
      </c>
      <c r="F76" s="52"/>
      <c r="G76" s="48"/>
      <c r="H76" s="54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ht="18">
      <c r="A77" s="124" t="s">
        <v>105</v>
      </c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ht="26.25">
      <c r="A78" s="7">
        <v>45</v>
      </c>
      <c r="B78" s="7">
        <v>11</v>
      </c>
      <c r="C78" s="30" t="s">
        <v>33</v>
      </c>
      <c r="D78" s="30">
        <v>1</v>
      </c>
      <c r="E78" s="30"/>
      <c r="F78" s="52" t="s">
        <v>106</v>
      </c>
      <c r="G78" s="40" t="s">
        <v>110</v>
      </c>
      <c r="H78" s="54">
        <v>4241</v>
      </c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>
      <c r="A79" s="7">
        <v>46</v>
      </c>
      <c r="B79" s="7">
        <v>11</v>
      </c>
      <c r="C79" s="30" t="s">
        <v>7</v>
      </c>
      <c r="D79" s="30"/>
      <c r="E79" s="30">
        <v>1</v>
      </c>
      <c r="F79" s="52" t="s">
        <v>107</v>
      </c>
      <c r="G79" s="48" t="s">
        <v>111</v>
      </c>
      <c r="H79" s="54">
        <v>4241</v>
      </c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1:21">
      <c r="A80" s="7">
        <v>47</v>
      </c>
      <c r="B80" s="7">
        <v>11</v>
      </c>
      <c r="C80" s="30" t="s">
        <v>7</v>
      </c>
      <c r="D80" s="30"/>
      <c r="E80" s="30">
        <v>1</v>
      </c>
      <c r="F80" s="52" t="s">
        <v>108</v>
      </c>
      <c r="G80" s="48" t="s">
        <v>112</v>
      </c>
      <c r="H80" s="54">
        <v>4466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1:21">
      <c r="A81" s="7">
        <v>48</v>
      </c>
      <c r="B81" s="7">
        <v>11</v>
      </c>
      <c r="C81" s="30" t="s">
        <v>7</v>
      </c>
      <c r="D81" s="30">
        <v>1</v>
      </c>
      <c r="E81" s="30"/>
      <c r="F81" s="52" t="s">
        <v>109</v>
      </c>
      <c r="G81" s="52" t="s">
        <v>113</v>
      </c>
      <c r="H81" s="54">
        <v>4241</v>
      </c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1:21" ht="36">
      <c r="A82" s="7">
        <v>49</v>
      </c>
      <c r="B82" s="7">
        <v>11</v>
      </c>
      <c r="C82" s="30" t="s">
        <v>7</v>
      </c>
      <c r="D82" s="30"/>
      <c r="E82" s="30">
        <v>1</v>
      </c>
      <c r="F82" s="52" t="s">
        <v>114</v>
      </c>
      <c r="G82" s="43" t="s">
        <v>117</v>
      </c>
      <c r="H82" s="54">
        <v>3481</v>
      </c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ht="25.5">
      <c r="A83" s="7">
        <v>50</v>
      </c>
      <c r="B83" s="7">
        <v>11</v>
      </c>
      <c r="C83" s="30" t="s">
        <v>7</v>
      </c>
      <c r="D83" s="30">
        <v>1</v>
      </c>
      <c r="E83" s="30"/>
      <c r="F83" s="52" t="s">
        <v>115</v>
      </c>
      <c r="G83" s="41" t="s">
        <v>118</v>
      </c>
      <c r="H83" s="54">
        <v>8975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1:21">
      <c r="A84" s="7">
        <v>51</v>
      </c>
      <c r="B84" s="7">
        <v>22</v>
      </c>
      <c r="C84" s="30" t="s">
        <v>7</v>
      </c>
      <c r="D84" s="30">
        <v>1</v>
      </c>
      <c r="E84" s="30"/>
      <c r="F84" s="49" t="s">
        <v>116</v>
      </c>
      <c r="G84" s="42" t="s">
        <v>112</v>
      </c>
      <c r="H84" s="27">
        <v>3551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>
      <c r="A85" s="7">
        <v>52</v>
      </c>
      <c r="B85" s="7">
        <v>11</v>
      </c>
      <c r="C85" s="30" t="s">
        <v>7</v>
      </c>
      <c r="D85" s="30">
        <v>1</v>
      </c>
      <c r="E85" s="30"/>
      <c r="F85" s="52" t="s">
        <v>119</v>
      </c>
      <c r="G85" s="53" t="s">
        <v>120</v>
      </c>
      <c r="H85" s="29">
        <v>4100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 ht="22.5">
      <c r="A86" s="7">
        <v>53</v>
      </c>
      <c r="B86" s="7">
        <v>11</v>
      </c>
      <c r="C86" s="30" t="s">
        <v>33</v>
      </c>
      <c r="D86" s="30"/>
      <c r="E86" s="30">
        <v>1</v>
      </c>
      <c r="F86" s="51" t="s">
        <v>127</v>
      </c>
      <c r="G86" s="53" t="s">
        <v>159</v>
      </c>
      <c r="H86" s="54">
        <v>3551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1:21">
      <c r="A87" s="95"/>
      <c r="B87" s="95"/>
      <c r="C87" s="106" t="s">
        <v>513</v>
      </c>
      <c r="D87" s="106">
        <f>SUM(D78:D86)</f>
        <v>5</v>
      </c>
      <c r="E87" s="106">
        <f>SUM(E79:E86)</f>
        <v>4</v>
      </c>
      <c r="F87" s="51"/>
      <c r="G87" s="53"/>
      <c r="H87" s="54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1:21" ht="18">
      <c r="A88" s="124" t="s">
        <v>121</v>
      </c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1:21">
      <c r="A89" s="7">
        <v>54</v>
      </c>
      <c r="B89" s="7">
        <v>11</v>
      </c>
      <c r="C89" s="30" t="s">
        <v>7</v>
      </c>
      <c r="D89" s="30">
        <v>1</v>
      </c>
      <c r="E89" s="30"/>
      <c r="F89" s="48" t="s">
        <v>122</v>
      </c>
      <c r="G89" s="41" t="s">
        <v>136</v>
      </c>
      <c r="H89" s="54">
        <v>9225</v>
      </c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1:21" ht="24">
      <c r="A90" s="7">
        <v>55</v>
      </c>
      <c r="B90" s="7">
        <v>11</v>
      </c>
      <c r="C90" s="30" t="s">
        <v>135</v>
      </c>
      <c r="D90" s="30">
        <v>1</v>
      </c>
      <c r="E90" s="30"/>
      <c r="F90" s="52" t="s">
        <v>123</v>
      </c>
      <c r="G90" s="36" t="s">
        <v>137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1:21" ht="25.5">
      <c r="A91" s="7">
        <v>56</v>
      </c>
      <c r="B91" s="7">
        <v>11</v>
      </c>
      <c r="C91" s="30" t="s">
        <v>7</v>
      </c>
      <c r="D91" s="30"/>
      <c r="E91" s="30">
        <v>1</v>
      </c>
      <c r="F91" s="52" t="s">
        <v>124</v>
      </c>
      <c r="G91" s="48" t="s">
        <v>138</v>
      </c>
      <c r="H91" s="54">
        <v>4026</v>
      </c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1:21">
      <c r="A92" s="7">
        <v>57</v>
      </c>
      <c r="B92" s="7">
        <v>11</v>
      </c>
      <c r="C92" s="30" t="s">
        <v>7</v>
      </c>
      <c r="D92" s="30">
        <v>1</v>
      </c>
      <c r="E92" s="30"/>
      <c r="F92" s="46" t="s">
        <v>125</v>
      </c>
      <c r="G92" s="46" t="s">
        <v>139</v>
      </c>
      <c r="H92" s="54">
        <v>3881</v>
      </c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1:21" ht="22.5">
      <c r="A93" s="7">
        <v>58</v>
      </c>
      <c r="B93" s="7">
        <v>22</v>
      </c>
      <c r="C93" s="30" t="s">
        <v>7</v>
      </c>
      <c r="D93" s="30"/>
      <c r="E93" s="30">
        <v>1</v>
      </c>
      <c r="F93" s="46" t="s">
        <v>126</v>
      </c>
      <c r="G93" s="47" t="s">
        <v>140</v>
      </c>
      <c r="H93" s="54">
        <v>6600</v>
      </c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1:21">
      <c r="A94" s="7">
        <v>59</v>
      </c>
      <c r="B94" s="7">
        <v>22</v>
      </c>
      <c r="C94" s="30" t="s">
        <v>7</v>
      </c>
      <c r="D94" s="30">
        <v>1</v>
      </c>
      <c r="E94" s="30"/>
      <c r="F94" s="44" t="s">
        <v>128</v>
      </c>
      <c r="G94" s="48" t="s">
        <v>141</v>
      </c>
      <c r="H94" s="54">
        <v>6200</v>
      </c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>
      <c r="A95" s="7">
        <v>60</v>
      </c>
      <c r="B95" s="7">
        <v>11</v>
      </c>
      <c r="C95" s="30" t="s">
        <v>7</v>
      </c>
      <c r="D95" s="30">
        <v>1</v>
      </c>
      <c r="E95" s="30"/>
      <c r="F95" s="52" t="s">
        <v>129</v>
      </c>
      <c r="G95" s="48" t="s">
        <v>142</v>
      </c>
      <c r="H95" s="54">
        <v>4206</v>
      </c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1:21">
      <c r="A96" s="7">
        <v>61</v>
      </c>
      <c r="B96" s="7">
        <v>11</v>
      </c>
      <c r="C96" s="30" t="s">
        <v>7</v>
      </c>
      <c r="D96" s="30">
        <v>1</v>
      </c>
      <c r="E96" s="30"/>
      <c r="F96" s="52" t="s">
        <v>130</v>
      </c>
      <c r="G96" s="48" t="s">
        <v>143</v>
      </c>
      <c r="H96" s="54">
        <v>4241</v>
      </c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1:21" ht="25.5">
      <c r="A97" s="7">
        <v>62</v>
      </c>
      <c r="B97" s="7">
        <v>11</v>
      </c>
      <c r="C97" s="30" t="s">
        <v>7</v>
      </c>
      <c r="D97" s="30">
        <v>1</v>
      </c>
      <c r="E97" s="30"/>
      <c r="F97" s="52" t="s">
        <v>131</v>
      </c>
      <c r="G97" s="48" t="s">
        <v>144</v>
      </c>
      <c r="H97" s="54">
        <v>6375</v>
      </c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1:21">
      <c r="A98" s="7">
        <v>63</v>
      </c>
      <c r="B98" s="7">
        <v>22</v>
      </c>
      <c r="C98" s="30" t="s">
        <v>7</v>
      </c>
      <c r="D98" s="30">
        <v>1</v>
      </c>
      <c r="E98" s="30"/>
      <c r="F98" s="45" t="s">
        <v>132</v>
      </c>
      <c r="G98" s="49" t="s">
        <v>145</v>
      </c>
      <c r="H98" s="50">
        <v>3751</v>
      </c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1:21">
      <c r="A99" s="7">
        <v>64</v>
      </c>
      <c r="B99" s="7">
        <v>22</v>
      </c>
      <c r="C99" s="30" t="s">
        <v>7</v>
      </c>
      <c r="D99" s="30">
        <v>1</v>
      </c>
      <c r="E99" s="30"/>
      <c r="F99" s="45" t="s">
        <v>133</v>
      </c>
      <c r="G99" s="49" t="s">
        <v>146</v>
      </c>
      <c r="H99" s="50">
        <v>3751</v>
      </c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1:21">
      <c r="A100" s="7">
        <v>65</v>
      </c>
      <c r="B100" s="7">
        <v>11</v>
      </c>
      <c r="C100" s="30" t="s">
        <v>7</v>
      </c>
      <c r="D100" s="30"/>
      <c r="E100" s="30">
        <v>1</v>
      </c>
      <c r="F100" s="52" t="s">
        <v>134</v>
      </c>
      <c r="G100" s="48" t="s">
        <v>146</v>
      </c>
      <c r="H100" s="54">
        <v>3751</v>
      </c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1:21">
      <c r="A101" s="7">
        <v>66</v>
      </c>
      <c r="B101" s="7">
        <v>11</v>
      </c>
      <c r="C101" s="1" t="s">
        <v>7</v>
      </c>
      <c r="D101" s="1"/>
      <c r="E101" s="1">
        <v>1</v>
      </c>
      <c r="F101" s="21" t="s">
        <v>31</v>
      </c>
      <c r="G101" s="21" t="s">
        <v>592</v>
      </c>
      <c r="H101" s="24">
        <v>3731</v>
      </c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1:21">
      <c r="A102" s="95"/>
      <c r="B102" s="95"/>
      <c r="C102" s="106" t="s">
        <v>513</v>
      </c>
      <c r="D102" s="106">
        <f>SUM(D89:D99)</f>
        <v>9</v>
      </c>
      <c r="E102" s="106">
        <f ca="1">F102=SUM(E91:E102)</f>
        <v>0</v>
      </c>
      <c r="F102" s="52"/>
      <c r="G102" s="48"/>
      <c r="H102" s="54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1:21" ht="18">
      <c r="A103" s="131" t="s">
        <v>147</v>
      </c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1:21">
      <c r="A104" s="7">
        <v>67</v>
      </c>
      <c r="B104" s="7">
        <v>22</v>
      </c>
      <c r="C104" s="30" t="s">
        <v>7</v>
      </c>
      <c r="D104" s="30">
        <v>1</v>
      </c>
      <c r="E104" s="30"/>
      <c r="F104" s="52" t="s">
        <v>148</v>
      </c>
      <c r="G104" s="48" t="s">
        <v>154</v>
      </c>
      <c r="H104" s="54">
        <v>6200</v>
      </c>
      <c r="I104" s="7"/>
      <c r="J104" s="113"/>
      <c r="K104" s="113"/>
      <c r="L104" s="55"/>
      <c r="M104" s="55"/>
      <c r="N104" s="55"/>
      <c r="O104" s="7"/>
      <c r="P104" s="7"/>
      <c r="Q104" s="7"/>
      <c r="R104" s="7"/>
      <c r="S104" s="7"/>
      <c r="T104" s="7"/>
      <c r="U104" s="7"/>
    </row>
    <row r="105" spans="1:21">
      <c r="A105" s="7">
        <v>68</v>
      </c>
      <c r="B105" s="7">
        <v>11</v>
      </c>
      <c r="C105" s="30" t="s">
        <v>7</v>
      </c>
      <c r="D105" s="30"/>
      <c r="E105" s="30">
        <v>1</v>
      </c>
      <c r="F105" s="52" t="s">
        <v>149</v>
      </c>
      <c r="G105" s="48" t="s">
        <v>155</v>
      </c>
      <c r="H105" s="54">
        <v>4241</v>
      </c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1:21" ht="22.5">
      <c r="A106" s="7">
        <v>69</v>
      </c>
      <c r="B106" s="7">
        <v>11</v>
      </c>
      <c r="C106" s="30" t="s">
        <v>33</v>
      </c>
      <c r="D106" s="30"/>
      <c r="E106" s="30">
        <v>1</v>
      </c>
      <c r="F106" s="52" t="s">
        <v>150</v>
      </c>
      <c r="G106" s="53" t="s">
        <v>156</v>
      </c>
      <c r="H106" s="54">
        <v>3881</v>
      </c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1:21">
      <c r="A107" s="7">
        <v>70</v>
      </c>
      <c r="B107" s="7">
        <v>11</v>
      </c>
      <c r="C107" s="30" t="s">
        <v>7</v>
      </c>
      <c r="D107" s="30"/>
      <c r="E107" s="30">
        <v>1</v>
      </c>
      <c r="F107" s="53" t="s">
        <v>151</v>
      </c>
      <c r="G107" s="48" t="s">
        <v>157</v>
      </c>
      <c r="H107" s="54">
        <v>4206</v>
      </c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spans="1:21">
      <c r="A108" s="7">
        <v>71</v>
      </c>
      <c r="B108" s="7">
        <v>11</v>
      </c>
      <c r="C108" s="55" t="s">
        <v>7</v>
      </c>
      <c r="D108" s="55">
        <v>1</v>
      </c>
      <c r="E108" s="55"/>
      <c r="F108" s="52" t="s">
        <v>152</v>
      </c>
      <c r="G108" s="52" t="s">
        <v>158</v>
      </c>
      <c r="H108" s="54">
        <v>3881</v>
      </c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spans="1:21">
      <c r="A109" s="7">
        <v>72</v>
      </c>
      <c r="B109" s="7">
        <v>11</v>
      </c>
      <c r="C109" s="55" t="s">
        <v>7</v>
      </c>
      <c r="D109" s="55">
        <v>1</v>
      </c>
      <c r="E109" s="55"/>
      <c r="F109" s="52" t="s">
        <v>153</v>
      </c>
      <c r="G109" s="52" t="s">
        <v>158</v>
      </c>
      <c r="H109" s="54">
        <v>3881</v>
      </c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spans="1:21">
      <c r="A110" s="95"/>
      <c r="B110" s="95"/>
      <c r="C110" s="106" t="s">
        <v>513</v>
      </c>
      <c r="D110" s="106">
        <f>SUM(D104:D109)</f>
        <v>3</v>
      </c>
      <c r="E110" s="106">
        <f>SUM(E105:E109)</f>
        <v>3</v>
      </c>
      <c r="F110" s="52"/>
      <c r="G110" s="52"/>
      <c r="H110" s="54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spans="1:21">
      <c r="A111" s="132" t="s">
        <v>160</v>
      </c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spans="1:21">
      <c r="A112" s="132"/>
      <c r="B112" s="132"/>
      <c r="C112" s="132"/>
      <c r="D112" s="132"/>
      <c r="E112" s="132"/>
      <c r="F112" s="132"/>
      <c r="G112" s="132"/>
      <c r="H112" s="132"/>
      <c r="I112" s="132"/>
      <c r="J112" s="132"/>
      <c r="K112" s="132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spans="1:21">
      <c r="A113" s="7">
        <v>73</v>
      </c>
      <c r="B113" s="7">
        <v>11</v>
      </c>
      <c r="C113" s="76" t="s">
        <v>7</v>
      </c>
      <c r="D113" s="76"/>
      <c r="E113" s="76">
        <v>1</v>
      </c>
      <c r="F113" s="57" t="s">
        <v>161</v>
      </c>
      <c r="G113" s="57" t="s">
        <v>173</v>
      </c>
      <c r="H113" s="59">
        <v>9256</v>
      </c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spans="1:21">
      <c r="A114" s="7">
        <v>74</v>
      </c>
      <c r="B114" s="7">
        <v>11</v>
      </c>
      <c r="C114" s="76" t="s">
        <v>7</v>
      </c>
      <c r="D114" s="76"/>
      <c r="E114" s="76">
        <v>1</v>
      </c>
      <c r="F114" s="57" t="s">
        <v>162</v>
      </c>
      <c r="G114" s="57" t="s">
        <v>174</v>
      </c>
      <c r="H114" s="59">
        <v>4581</v>
      </c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spans="1:21">
      <c r="A115" s="7">
        <v>75</v>
      </c>
      <c r="B115" s="7">
        <v>11</v>
      </c>
      <c r="C115" s="76" t="s">
        <v>7</v>
      </c>
      <c r="D115" s="76">
        <v>1</v>
      </c>
      <c r="E115" s="76"/>
      <c r="F115" s="57" t="s">
        <v>163</v>
      </c>
      <c r="G115" s="60" t="s">
        <v>175</v>
      </c>
      <c r="H115" s="61">
        <v>5575</v>
      </c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spans="1:21">
      <c r="A116" s="7">
        <v>76</v>
      </c>
      <c r="B116" s="7">
        <v>11</v>
      </c>
      <c r="C116" s="76" t="s">
        <v>7</v>
      </c>
      <c r="D116" s="76"/>
      <c r="E116" s="76">
        <v>1</v>
      </c>
      <c r="F116" s="57" t="s">
        <v>164</v>
      </c>
      <c r="G116" s="62" t="s">
        <v>176</v>
      </c>
      <c r="H116" s="61">
        <v>4241</v>
      </c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spans="1:21">
      <c r="A117" s="7">
        <v>77</v>
      </c>
      <c r="B117" s="7">
        <v>11</v>
      </c>
      <c r="C117" s="76" t="s">
        <v>7</v>
      </c>
      <c r="D117" s="76">
        <v>1</v>
      </c>
      <c r="E117" s="76"/>
      <c r="F117" s="57" t="s">
        <v>165</v>
      </c>
      <c r="G117" s="62" t="s">
        <v>177</v>
      </c>
      <c r="H117" s="61">
        <v>6491</v>
      </c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spans="1:21">
      <c r="A118" s="7">
        <v>78</v>
      </c>
      <c r="B118" s="7">
        <v>11</v>
      </c>
      <c r="C118" s="76" t="s">
        <v>7</v>
      </c>
      <c r="D118" s="76"/>
      <c r="E118" s="76">
        <v>1</v>
      </c>
      <c r="F118" s="57" t="s">
        <v>166</v>
      </c>
      <c r="G118" s="62" t="s">
        <v>178</v>
      </c>
      <c r="H118" s="61">
        <v>4775</v>
      </c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spans="1:21">
      <c r="A119" s="7">
        <v>79</v>
      </c>
      <c r="B119" s="7">
        <v>11</v>
      </c>
      <c r="C119" s="76" t="s">
        <v>7</v>
      </c>
      <c r="D119" s="76"/>
      <c r="E119" s="76">
        <v>1</v>
      </c>
      <c r="F119" s="57" t="s">
        <v>167</v>
      </c>
      <c r="G119" s="62" t="s">
        <v>176</v>
      </c>
      <c r="H119" s="61">
        <v>4241</v>
      </c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spans="1:21">
      <c r="A120" s="7">
        <v>80</v>
      </c>
      <c r="B120" s="7">
        <v>11</v>
      </c>
      <c r="C120" s="76" t="s">
        <v>7</v>
      </c>
      <c r="D120" s="76"/>
      <c r="E120" s="76">
        <v>1</v>
      </c>
      <c r="F120" s="57" t="s">
        <v>168</v>
      </c>
      <c r="G120" s="57" t="s">
        <v>179</v>
      </c>
      <c r="H120" s="61">
        <v>4241</v>
      </c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spans="1:21" ht="25.5">
      <c r="A121" s="7">
        <v>81</v>
      </c>
      <c r="B121" s="7">
        <v>11</v>
      </c>
      <c r="C121" s="76" t="s">
        <v>7</v>
      </c>
      <c r="D121" s="76"/>
      <c r="E121" s="76">
        <v>1</v>
      </c>
      <c r="F121" s="57" t="s">
        <v>169</v>
      </c>
      <c r="G121" s="57" t="s">
        <v>180</v>
      </c>
      <c r="H121" s="61">
        <v>3881</v>
      </c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spans="1:21">
      <c r="A122" s="7">
        <v>82</v>
      </c>
      <c r="B122" s="7">
        <v>11</v>
      </c>
      <c r="C122" s="76" t="s">
        <v>7</v>
      </c>
      <c r="D122" s="76"/>
      <c r="E122" s="76">
        <v>1</v>
      </c>
      <c r="F122" s="57" t="s">
        <v>170</v>
      </c>
      <c r="G122" s="62" t="s">
        <v>181</v>
      </c>
      <c r="H122" s="61">
        <v>4241</v>
      </c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spans="1:21">
      <c r="A123" s="7">
        <v>83</v>
      </c>
      <c r="B123" s="7">
        <v>11</v>
      </c>
      <c r="C123" s="76" t="s">
        <v>7</v>
      </c>
      <c r="D123" s="76"/>
      <c r="E123" s="76">
        <v>1</v>
      </c>
      <c r="F123" s="57" t="s">
        <v>171</v>
      </c>
      <c r="G123" s="62" t="s">
        <v>182</v>
      </c>
      <c r="H123" s="61">
        <v>3881</v>
      </c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spans="1:21">
      <c r="A124" s="7">
        <v>84</v>
      </c>
      <c r="B124" s="7">
        <v>11</v>
      </c>
      <c r="C124" s="76" t="s">
        <v>7</v>
      </c>
      <c r="D124" s="76"/>
      <c r="E124" s="76">
        <v>1</v>
      </c>
      <c r="F124" s="57" t="s">
        <v>172</v>
      </c>
      <c r="G124" s="62" t="s">
        <v>183</v>
      </c>
      <c r="H124" s="61">
        <v>4116</v>
      </c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spans="1:21">
      <c r="A125" s="95"/>
      <c r="B125" s="95"/>
      <c r="C125" s="106" t="s">
        <v>513</v>
      </c>
      <c r="D125" s="106">
        <f>SUM(D113:D124)</f>
        <v>2</v>
      </c>
      <c r="E125" s="106">
        <f>SUM(E113:E124)</f>
        <v>10</v>
      </c>
      <c r="F125" s="57"/>
      <c r="G125" s="62"/>
      <c r="H125" s="61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spans="1:21" ht="18">
      <c r="A126" s="134" t="s">
        <v>184</v>
      </c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7"/>
      <c r="M126" s="7"/>
      <c r="N126" s="7"/>
      <c r="O126" s="7"/>
      <c r="P126" s="7"/>
      <c r="Q126" s="7"/>
      <c r="R126" s="7"/>
      <c r="S126" s="7"/>
      <c r="T126" s="7"/>
      <c r="U126" s="7"/>
    </row>
    <row r="127" spans="1:21" ht="22.5">
      <c r="A127" s="7">
        <v>85</v>
      </c>
      <c r="B127" s="7">
        <v>11</v>
      </c>
      <c r="C127" s="76" t="s">
        <v>33</v>
      </c>
      <c r="D127" s="76"/>
      <c r="E127" s="76">
        <v>1</v>
      </c>
      <c r="F127" s="57" t="s">
        <v>185</v>
      </c>
      <c r="G127" s="62" t="s">
        <v>189</v>
      </c>
      <c r="H127" s="61">
        <v>3881</v>
      </c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spans="1:21" ht="22.5">
      <c r="A128" s="7">
        <v>86</v>
      </c>
      <c r="B128" s="7">
        <v>11</v>
      </c>
      <c r="C128" s="76" t="s">
        <v>33</v>
      </c>
      <c r="D128" s="76"/>
      <c r="E128" s="76">
        <v>1</v>
      </c>
      <c r="F128" s="57" t="s">
        <v>186</v>
      </c>
      <c r="G128" s="57" t="s">
        <v>189</v>
      </c>
      <c r="H128" s="61">
        <v>3881</v>
      </c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spans="1:21" ht="24">
      <c r="A129" s="7">
        <v>87</v>
      </c>
      <c r="B129" s="7">
        <v>11</v>
      </c>
      <c r="C129" s="76" t="s">
        <v>33</v>
      </c>
      <c r="D129" s="76"/>
      <c r="E129" s="76">
        <v>1</v>
      </c>
      <c r="F129" s="57" t="s">
        <v>187</v>
      </c>
      <c r="G129" s="63" t="s">
        <v>190</v>
      </c>
      <c r="H129" s="61">
        <v>5775</v>
      </c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</row>
    <row r="130" spans="1:21" ht="22.5">
      <c r="A130" s="7">
        <v>88</v>
      </c>
      <c r="B130" s="7">
        <v>11</v>
      </c>
      <c r="C130" s="76" t="s">
        <v>33</v>
      </c>
      <c r="D130" s="76"/>
      <c r="E130" s="76">
        <v>1</v>
      </c>
      <c r="F130" s="57" t="s">
        <v>188</v>
      </c>
      <c r="G130" s="63" t="s">
        <v>189</v>
      </c>
      <c r="H130" s="61">
        <v>3731</v>
      </c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spans="1:21">
      <c r="A131" s="95"/>
      <c r="B131" s="95"/>
      <c r="C131" s="106" t="s">
        <v>513</v>
      </c>
      <c r="D131" s="106"/>
      <c r="E131" s="106">
        <f>SUM(E127:E130)</f>
        <v>4</v>
      </c>
      <c r="F131" s="57"/>
      <c r="G131" s="63"/>
      <c r="H131" s="61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</row>
    <row r="132" spans="1:21" ht="18">
      <c r="A132" s="134" t="s">
        <v>191</v>
      </c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spans="1:21" ht="22.5">
      <c r="A133" s="7">
        <v>89</v>
      </c>
      <c r="B133" s="7">
        <v>11</v>
      </c>
      <c r="C133" s="76" t="s">
        <v>33</v>
      </c>
      <c r="D133" s="76"/>
      <c r="E133" s="76">
        <v>1</v>
      </c>
      <c r="F133" s="64" t="s">
        <v>192</v>
      </c>
      <c r="G133" s="66" t="s">
        <v>194</v>
      </c>
      <c r="H133" s="61">
        <v>3881</v>
      </c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</row>
    <row r="134" spans="1:21" ht="22.5">
      <c r="A134" s="7">
        <v>90</v>
      </c>
      <c r="B134" s="7">
        <v>11</v>
      </c>
      <c r="C134" s="76" t="s">
        <v>33</v>
      </c>
      <c r="D134" s="76"/>
      <c r="E134" s="76">
        <v>1</v>
      </c>
      <c r="F134" s="65" t="s">
        <v>193</v>
      </c>
      <c r="G134" s="67" t="s">
        <v>195</v>
      </c>
      <c r="H134" s="61">
        <v>3551</v>
      </c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spans="1:21">
      <c r="A135" s="95"/>
      <c r="B135" s="95"/>
      <c r="C135" s="106" t="s">
        <v>513</v>
      </c>
      <c r="D135" s="106"/>
      <c r="E135" s="106">
        <f>SUM(E133:E134)</f>
        <v>2</v>
      </c>
      <c r="F135" s="65"/>
      <c r="G135" s="67"/>
      <c r="H135" s="61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spans="1:21" ht="18">
      <c r="A136" s="134" t="s">
        <v>196</v>
      </c>
      <c r="B136" s="134"/>
      <c r="C136" s="134"/>
      <c r="D136" s="134"/>
      <c r="E136" s="134"/>
      <c r="F136" s="134"/>
      <c r="G136" s="134"/>
      <c r="H136" s="134"/>
      <c r="I136" s="134"/>
      <c r="J136" s="134"/>
      <c r="K136" s="134"/>
      <c r="L136" s="7"/>
      <c r="M136" s="7"/>
      <c r="N136" s="7"/>
      <c r="O136" s="7"/>
      <c r="P136" s="7"/>
      <c r="Q136" s="7"/>
      <c r="R136" s="7"/>
      <c r="S136" s="7"/>
      <c r="T136" s="7"/>
      <c r="U136" s="7"/>
    </row>
    <row r="137" spans="1:21" ht="22.5">
      <c r="A137" s="7">
        <v>91</v>
      </c>
      <c r="B137" s="7">
        <v>11</v>
      </c>
      <c r="C137" s="76" t="s">
        <v>33</v>
      </c>
      <c r="D137" s="76"/>
      <c r="E137" s="76">
        <v>1</v>
      </c>
      <c r="F137" s="57" t="s">
        <v>197</v>
      </c>
      <c r="G137" s="68" t="s">
        <v>199</v>
      </c>
      <c r="H137" s="61">
        <v>3701</v>
      </c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</row>
    <row r="138" spans="1:21" ht="22.5">
      <c r="A138" s="7">
        <v>92</v>
      </c>
      <c r="B138" s="7">
        <v>11</v>
      </c>
      <c r="C138" s="76" t="s">
        <v>33</v>
      </c>
      <c r="D138" s="76"/>
      <c r="E138" s="76">
        <v>1</v>
      </c>
      <c r="F138" s="65" t="s">
        <v>198</v>
      </c>
      <c r="G138" s="67" t="s">
        <v>200</v>
      </c>
      <c r="H138" s="61">
        <v>3551</v>
      </c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</row>
    <row r="139" spans="1:21">
      <c r="A139" s="95"/>
      <c r="B139" s="95"/>
      <c r="C139" s="106" t="s">
        <v>513</v>
      </c>
      <c r="D139" s="106"/>
      <c r="E139" s="106">
        <f>SUM(E137:E138)</f>
        <v>2</v>
      </c>
      <c r="F139" s="65"/>
      <c r="G139" s="67"/>
      <c r="H139" s="61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</row>
    <row r="140" spans="1:21" ht="18">
      <c r="A140" s="134" t="s">
        <v>201</v>
      </c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spans="1:21" ht="27">
      <c r="A141" s="7">
        <v>93</v>
      </c>
      <c r="B141" s="7">
        <v>11</v>
      </c>
      <c r="C141" s="69" t="s">
        <v>92</v>
      </c>
      <c r="D141" s="69"/>
      <c r="E141" s="69">
        <v>1</v>
      </c>
      <c r="F141" s="57" t="s">
        <v>202</v>
      </c>
      <c r="G141" s="57" t="s">
        <v>242</v>
      </c>
      <c r="H141" s="61">
        <v>3701</v>
      </c>
      <c r="I141" s="7"/>
      <c r="J141" s="7"/>
      <c r="K141" s="7"/>
      <c r="L141" s="7"/>
      <c r="M141" s="7"/>
      <c r="N141" s="7"/>
      <c r="O141" s="7"/>
    </row>
    <row r="142" spans="1:21" ht="27">
      <c r="A142" s="7">
        <v>94</v>
      </c>
      <c r="B142" s="7">
        <v>11</v>
      </c>
      <c r="C142" s="69" t="s">
        <v>92</v>
      </c>
      <c r="D142" s="69">
        <v>1</v>
      </c>
      <c r="E142" s="69"/>
      <c r="F142" s="57" t="s">
        <v>203</v>
      </c>
      <c r="G142" s="57" t="s">
        <v>243</v>
      </c>
      <c r="H142" s="61">
        <v>3701</v>
      </c>
      <c r="I142" s="7"/>
      <c r="J142" s="7"/>
      <c r="K142" s="7"/>
      <c r="L142" s="7"/>
      <c r="M142" s="7"/>
      <c r="N142" s="7"/>
      <c r="O142" s="7"/>
    </row>
    <row r="143" spans="1:21" ht="36">
      <c r="A143" s="7">
        <v>95</v>
      </c>
      <c r="B143" s="7">
        <v>11</v>
      </c>
      <c r="C143" s="70" t="s">
        <v>204</v>
      </c>
      <c r="D143" s="70">
        <v>1</v>
      </c>
      <c r="E143" s="70"/>
      <c r="F143" s="62" t="s">
        <v>205</v>
      </c>
      <c r="G143" s="62" t="s">
        <v>244</v>
      </c>
      <c r="H143" s="61">
        <v>3731</v>
      </c>
      <c r="I143" s="7"/>
      <c r="J143" s="7"/>
      <c r="K143" s="7"/>
      <c r="L143" s="7"/>
      <c r="M143" s="7"/>
      <c r="N143" s="7"/>
      <c r="O143" s="7"/>
    </row>
    <row r="144" spans="1:21" ht="38.25">
      <c r="A144" s="7">
        <v>96</v>
      </c>
      <c r="B144" s="7">
        <v>11</v>
      </c>
      <c r="C144" s="69" t="s">
        <v>92</v>
      </c>
      <c r="D144" s="69">
        <v>1</v>
      </c>
      <c r="E144" s="69"/>
      <c r="F144" s="57" t="s">
        <v>206</v>
      </c>
      <c r="G144" s="57" t="s">
        <v>245</v>
      </c>
      <c r="H144" s="61">
        <v>3881</v>
      </c>
      <c r="I144" s="7"/>
      <c r="J144" s="7"/>
      <c r="K144" s="7"/>
      <c r="L144" s="7"/>
      <c r="M144" s="7"/>
      <c r="N144" s="7"/>
      <c r="O144" s="7"/>
    </row>
    <row r="145" spans="1:15" ht="27">
      <c r="A145" s="7">
        <v>98</v>
      </c>
      <c r="B145" s="7">
        <v>11</v>
      </c>
      <c r="C145" s="69" t="s">
        <v>92</v>
      </c>
      <c r="D145" s="69">
        <v>1</v>
      </c>
      <c r="E145" s="69"/>
      <c r="F145" s="57" t="s">
        <v>207</v>
      </c>
      <c r="G145" s="57" t="s">
        <v>246</v>
      </c>
      <c r="H145" s="61">
        <v>3881</v>
      </c>
      <c r="I145" s="7"/>
      <c r="J145" s="7"/>
      <c r="K145" s="7"/>
      <c r="L145" s="7"/>
      <c r="M145" s="7"/>
      <c r="N145" s="7"/>
      <c r="O145" s="7"/>
    </row>
    <row r="146" spans="1:15" ht="27">
      <c r="A146" s="7">
        <v>99</v>
      </c>
      <c r="B146" s="7">
        <v>11</v>
      </c>
      <c r="C146" s="69" t="s">
        <v>92</v>
      </c>
      <c r="D146" s="69">
        <v>1</v>
      </c>
      <c r="E146" s="69"/>
      <c r="F146" s="57" t="s">
        <v>208</v>
      </c>
      <c r="G146" s="62" t="s">
        <v>247</v>
      </c>
      <c r="H146" s="61">
        <f>2766+150+200+275+150+250+200</f>
        <v>3991</v>
      </c>
      <c r="I146" s="7"/>
      <c r="J146" s="7"/>
      <c r="K146" s="7"/>
      <c r="L146" s="7"/>
      <c r="M146" s="7"/>
      <c r="N146" s="7"/>
      <c r="O146" s="7"/>
    </row>
    <row r="147" spans="1:15" ht="27">
      <c r="A147" s="7">
        <v>100</v>
      </c>
      <c r="B147" s="7">
        <v>11</v>
      </c>
      <c r="C147" s="69" t="s">
        <v>92</v>
      </c>
      <c r="D147" s="69">
        <v>1</v>
      </c>
      <c r="E147" s="69"/>
      <c r="F147" s="57" t="s">
        <v>209</v>
      </c>
      <c r="G147" s="62" t="s">
        <v>248</v>
      </c>
      <c r="H147" s="61">
        <f>2656+150+200+275+150+250+200</f>
        <v>3881</v>
      </c>
      <c r="I147" s="7"/>
      <c r="J147" s="7"/>
      <c r="K147" s="7"/>
      <c r="L147" s="7"/>
      <c r="M147" s="7"/>
      <c r="N147" s="7"/>
      <c r="O147" s="7"/>
    </row>
    <row r="148" spans="1:15" ht="27">
      <c r="A148" s="7">
        <v>101</v>
      </c>
      <c r="B148" s="7">
        <v>11</v>
      </c>
      <c r="C148" s="69" t="s">
        <v>92</v>
      </c>
      <c r="D148" s="69">
        <v>1</v>
      </c>
      <c r="E148" s="69"/>
      <c r="F148" s="57" t="s">
        <v>210</v>
      </c>
      <c r="G148" s="62" t="s">
        <v>248</v>
      </c>
      <c r="H148" s="61">
        <f>2656+150+200+275+150+250+200</f>
        <v>3881</v>
      </c>
      <c r="I148" s="7"/>
      <c r="J148" s="7"/>
      <c r="K148" s="7"/>
      <c r="L148" s="7"/>
      <c r="M148" s="7"/>
      <c r="N148" s="7"/>
      <c r="O148" s="7"/>
    </row>
    <row r="149" spans="1:15" ht="27">
      <c r="A149" s="7">
        <v>102</v>
      </c>
      <c r="B149" s="7">
        <v>11</v>
      </c>
      <c r="C149" s="69" t="s">
        <v>92</v>
      </c>
      <c r="D149" s="69">
        <v>1</v>
      </c>
      <c r="E149" s="69"/>
      <c r="F149" s="57" t="s">
        <v>211</v>
      </c>
      <c r="G149" s="62" t="s">
        <v>248</v>
      </c>
      <c r="H149" s="61">
        <f>2656+150+200+275+150+250+200</f>
        <v>3881</v>
      </c>
      <c r="I149" s="7"/>
      <c r="J149" s="7"/>
      <c r="K149" s="7"/>
      <c r="L149" s="7"/>
      <c r="M149" s="7"/>
      <c r="N149" s="7"/>
      <c r="O149" s="7"/>
    </row>
    <row r="150" spans="1:15" ht="27">
      <c r="A150" s="7">
        <v>103</v>
      </c>
      <c r="B150" s="7">
        <v>11</v>
      </c>
      <c r="C150" s="69" t="s">
        <v>92</v>
      </c>
      <c r="D150" s="69"/>
      <c r="E150" s="69">
        <v>1</v>
      </c>
      <c r="F150" s="57" t="s">
        <v>212</v>
      </c>
      <c r="G150" s="62" t="s">
        <v>242</v>
      </c>
      <c r="H150" s="61">
        <f>2656+150+200+275+150+250+200</f>
        <v>3881</v>
      </c>
      <c r="I150" s="7"/>
      <c r="J150" s="7"/>
      <c r="K150" s="7"/>
      <c r="L150" s="7"/>
      <c r="M150" s="7"/>
      <c r="N150" s="7"/>
      <c r="O150" s="7"/>
    </row>
    <row r="151" spans="1:15" ht="27">
      <c r="A151" s="7">
        <v>104</v>
      </c>
      <c r="B151" s="7">
        <v>11</v>
      </c>
      <c r="C151" s="69" t="s">
        <v>92</v>
      </c>
      <c r="D151" s="69">
        <v>1</v>
      </c>
      <c r="E151" s="69"/>
      <c r="F151" s="64" t="s">
        <v>213</v>
      </c>
      <c r="G151" s="62" t="s">
        <v>249</v>
      </c>
      <c r="H151" s="61">
        <f>2656+150+200+275+150+250+200</f>
        <v>3881</v>
      </c>
      <c r="I151" s="7"/>
      <c r="J151" s="7"/>
      <c r="K151" s="7"/>
      <c r="L151" s="7"/>
      <c r="M151" s="7"/>
      <c r="N151" s="7"/>
      <c r="O151" s="7"/>
    </row>
    <row r="152" spans="1:15" ht="27">
      <c r="A152" s="7">
        <v>105</v>
      </c>
      <c r="B152" s="7">
        <v>11</v>
      </c>
      <c r="C152" s="69" t="s">
        <v>92</v>
      </c>
      <c r="D152" s="69"/>
      <c r="E152" s="69">
        <v>1</v>
      </c>
      <c r="F152" s="57" t="s">
        <v>214</v>
      </c>
      <c r="G152" s="57" t="s">
        <v>250</v>
      </c>
      <c r="H152" s="61">
        <f>2756+150+200+275+150+250+200</f>
        <v>3981</v>
      </c>
      <c r="I152" s="7"/>
      <c r="J152" s="7"/>
      <c r="K152" s="7"/>
      <c r="L152" s="7"/>
      <c r="M152" s="7"/>
      <c r="N152" s="7"/>
      <c r="O152" s="7"/>
    </row>
    <row r="153" spans="1:15" ht="27">
      <c r="A153" s="7">
        <v>106</v>
      </c>
      <c r="B153" s="7">
        <v>11</v>
      </c>
      <c r="C153" s="69" t="s">
        <v>92</v>
      </c>
      <c r="D153" s="69">
        <v>1</v>
      </c>
      <c r="E153" s="69"/>
      <c r="F153" s="57" t="s">
        <v>215</v>
      </c>
      <c r="G153" s="62" t="s">
        <v>248</v>
      </c>
      <c r="H153" s="61">
        <f t="shared" ref="H153:H162" si="0">2656+150+200+275+150+250+200</f>
        <v>3881</v>
      </c>
      <c r="I153" s="7"/>
      <c r="J153" s="7"/>
      <c r="K153" s="7"/>
      <c r="L153" s="7"/>
      <c r="M153" s="7"/>
      <c r="N153" s="7"/>
      <c r="O153" s="7"/>
    </row>
    <row r="154" spans="1:15" ht="27">
      <c r="A154" s="7">
        <v>108</v>
      </c>
      <c r="B154" s="7">
        <v>11</v>
      </c>
      <c r="C154" s="69" t="s">
        <v>92</v>
      </c>
      <c r="D154" s="69">
        <v>1</v>
      </c>
      <c r="E154" s="69"/>
      <c r="F154" s="57" t="s">
        <v>216</v>
      </c>
      <c r="G154" s="62" t="s">
        <v>248</v>
      </c>
      <c r="H154" s="61">
        <f t="shared" si="0"/>
        <v>3881</v>
      </c>
      <c r="I154" s="7"/>
      <c r="J154" s="7"/>
      <c r="K154" s="7"/>
      <c r="L154" s="7"/>
      <c r="M154" s="7"/>
      <c r="N154" s="7"/>
      <c r="O154" s="7"/>
    </row>
    <row r="155" spans="1:15" ht="27">
      <c r="A155" s="7">
        <v>109</v>
      </c>
      <c r="B155" s="7">
        <v>11</v>
      </c>
      <c r="C155" s="69" t="s">
        <v>92</v>
      </c>
      <c r="D155" s="69">
        <v>1</v>
      </c>
      <c r="E155" s="69"/>
      <c r="F155" s="57" t="s">
        <v>217</v>
      </c>
      <c r="G155" s="62" t="s">
        <v>248</v>
      </c>
      <c r="H155" s="61">
        <f t="shared" si="0"/>
        <v>3881</v>
      </c>
      <c r="I155" s="7"/>
      <c r="J155" s="7"/>
      <c r="K155" s="7"/>
      <c r="L155" s="7"/>
      <c r="M155" s="7"/>
      <c r="N155" s="7"/>
      <c r="O155" s="7"/>
    </row>
    <row r="156" spans="1:15" ht="27">
      <c r="A156" s="7">
        <v>110</v>
      </c>
      <c r="B156" s="7">
        <v>11</v>
      </c>
      <c r="C156" s="69" t="s">
        <v>92</v>
      </c>
      <c r="D156" s="69">
        <v>1</v>
      </c>
      <c r="E156" s="69"/>
      <c r="F156" s="57" t="s">
        <v>218</v>
      </c>
      <c r="G156" s="62" t="s">
        <v>248</v>
      </c>
      <c r="H156" s="61">
        <f t="shared" si="0"/>
        <v>3881</v>
      </c>
      <c r="I156" s="7"/>
      <c r="J156" s="7"/>
      <c r="K156" s="7"/>
      <c r="L156" s="7"/>
      <c r="M156" s="7"/>
      <c r="N156" s="7"/>
      <c r="O156" s="7"/>
    </row>
    <row r="157" spans="1:15" ht="27">
      <c r="A157" s="7">
        <v>111</v>
      </c>
      <c r="B157" s="7">
        <v>11</v>
      </c>
      <c r="C157" s="69" t="s">
        <v>92</v>
      </c>
      <c r="D157" s="69">
        <v>1</v>
      </c>
      <c r="E157" s="69"/>
      <c r="F157" s="64" t="s">
        <v>219</v>
      </c>
      <c r="G157" s="57" t="s">
        <v>242</v>
      </c>
      <c r="H157" s="61">
        <f t="shared" si="0"/>
        <v>3881</v>
      </c>
      <c r="I157" s="7"/>
      <c r="J157" s="7"/>
      <c r="K157" s="7"/>
      <c r="L157" s="7"/>
      <c r="M157" s="7"/>
      <c r="N157" s="7"/>
      <c r="O157" s="7"/>
    </row>
    <row r="158" spans="1:15" ht="27">
      <c r="A158" s="7">
        <v>112</v>
      </c>
      <c r="B158" s="7">
        <v>11</v>
      </c>
      <c r="C158" s="69" t="s">
        <v>92</v>
      </c>
      <c r="D158" s="69">
        <v>1</v>
      </c>
      <c r="E158" s="69"/>
      <c r="F158" s="64" t="s">
        <v>220</v>
      </c>
      <c r="G158" s="57" t="s">
        <v>242</v>
      </c>
      <c r="H158" s="61">
        <f t="shared" si="0"/>
        <v>3881</v>
      </c>
      <c r="I158" s="7"/>
      <c r="J158" s="7"/>
      <c r="K158" s="7"/>
      <c r="L158" s="7"/>
      <c r="M158" s="7"/>
      <c r="N158" s="7"/>
      <c r="O158" s="7"/>
    </row>
    <row r="159" spans="1:15" ht="27">
      <c r="A159" s="7">
        <v>113</v>
      </c>
      <c r="B159" s="7">
        <v>11</v>
      </c>
      <c r="C159" s="69" t="s">
        <v>92</v>
      </c>
      <c r="D159" s="69">
        <v>1</v>
      </c>
      <c r="E159" s="69"/>
      <c r="F159" s="57" t="s">
        <v>221</v>
      </c>
      <c r="G159" s="62" t="s">
        <v>248</v>
      </c>
      <c r="H159" s="61">
        <f t="shared" si="0"/>
        <v>3881</v>
      </c>
      <c r="I159" s="7"/>
      <c r="J159" s="7"/>
      <c r="K159" s="7"/>
      <c r="L159" s="7"/>
      <c r="M159" s="7"/>
      <c r="N159" s="7"/>
      <c r="O159" s="7"/>
    </row>
    <row r="160" spans="1:15" ht="27">
      <c r="A160" s="7">
        <v>114</v>
      </c>
      <c r="B160" s="7">
        <v>11</v>
      </c>
      <c r="C160" s="69" t="s">
        <v>92</v>
      </c>
      <c r="D160" s="69">
        <v>1</v>
      </c>
      <c r="E160" s="69"/>
      <c r="F160" s="57" t="s">
        <v>222</v>
      </c>
      <c r="G160" s="57" t="s">
        <v>249</v>
      </c>
      <c r="H160" s="61">
        <f t="shared" si="0"/>
        <v>3881</v>
      </c>
      <c r="I160" s="7"/>
      <c r="J160" s="7"/>
      <c r="K160" s="7"/>
      <c r="L160" s="7"/>
      <c r="M160" s="7"/>
      <c r="N160" s="7"/>
      <c r="O160" s="7"/>
    </row>
    <row r="161" spans="1:15" ht="27">
      <c r="A161" s="7">
        <v>115</v>
      </c>
      <c r="B161" s="7">
        <v>11</v>
      </c>
      <c r="C161" s="69" t="s">
        <v>92</v>
      </c>
      <c r="D161" s="69">
        <v>1</v>
      </c>
      <c r="E161" s="69"/>
      <c r="F161" s="57" t="s">
        <v>223</v>
      </c>
      <c r="G161" s="57" t="s">
        <v>242</v>
      </c>
      <c r="H161" s="61">
        <f t="shared" si="0"/>
        <v>3881</v>
      </c>
      <c r="I161" s="7"/>
      <c r="J161" s="7"/>
      <c r="K161" s="7"/>
      <c r="L161" s="7"/>
      <c r="M161" s="7"/>
      <c r="N161" s="7"/>
      <c r="O161" s="7"/>
    </row>
    <row r="162" spans="1:15" ht="27">
      <c r="A162" s="7">
        <v>116</v>
      </c>
      <c r="B162" s="7">
        <v>11</v>
      </c>
      <c r="C162" s="69" t="s">
        <v>92</v>
      </c>
      <c r="D162" s="69">
        <v>1</v>
      </c>
      <c r="E162" s="69"/>
      <c r="F162" s="57" t="s">
        <v>224</v>
      </c>
      <c r="G162" s="57" t="s">
        <v>242</v>
      </c>
      <c r="H162" s="61">
        <f t="shared" si="0"/>
        <v>3881</v>
      </c>
      <c r="I162" s="7"/>
      <c r="J162" s="7"/>
      <c r="K162" s="7"/>
      <c r="L162" s="7"/>
      <c r="M162" s="7"/>
      <c r="N162" s="7"/>
      <c r="O162" s="7"/>
    </row>
    <row r="163" spans="1:15" ht="22.5">
      <c r="A163" s="7">
        <v>117</v>
      </c>
      <c r="B163" s="7">
        <v>11</v>
      </c>
      <c r="C163" s="58" t="s">
        <v>33</v>
      </c>
      <c r="D163" s="58"/>
      <c r="E163" s="58">
        <v>1</v>
      </c>
      <c r="F163" s="57" t="s">
        <v>91</v>
      </c>
      <c r="G163" s="71" t="s">
        <v>103</v>
      </c>
      <c r="H163" s="61">
        <f>3200+275+150+250+200</f>
        <v>4075</v>
      </c>
      <c r="I163" s="7"/>
      <c r="J163" s="7"/>
      <c r="K163" s="7"/>
      <c r="L163" s="7"/>
      <c r="M163" s="7"/>
      <c r="N163" s="7"/>
      <c r="O163" s="7"/>
    </row>
    <row r="164" spans="1:15" ht="22.5">
      <c r="A164" s="7">
        <v>118</v>
      </c>
      <c r="B164" s="7">
        <v>11</v>
      </c>
      <c r="C164" s="58" t="s">
        <v>225</v>
      </c>
      <c r="D164" s="58"/>
      <c r="E164" s="58">
        <v>1</v>
      </c>
      <c r="F164" s="57" t="s">
        <v>226</v>
      </c>
      <c r="G164" s="57" t="s">
        <v>251</v>
      </c>
      <c r="H164" s="61">
        <v>4241</v>
      </c>
      <c r="I164" s="7"/>
      <c r="J164" s="7"/>
      <c r="K164" s="7"/>
      <c r="L164" s="7"/>
      <c r="M164" s="7"/>
      <c r="N164" s="7"/>
      <c r="O164" s="7"/>
    </row>
    <row r="165" spans="1:15" ht="22.5">
      <c r="A165" s="7">
        <v>119</v>
      </c>
      <c r="B165" s="7">
        <v>11</v>
      </c>
      <c r="C165" s="58" t="s">
        <v>227</v>
      </c>
      <c r="D165" s="58"/>
      <c r="E165" s="58">
        <v>1</v>
      </c>
      <c r="F165" s="57" t="s">
        <v>228</v>
      </c>
      <c r="G165" s="72" t="s">
        <v>252</v>
      </c>
      <c r="H165" s="61">
        <f t="shared" ref="H165:H174" si="1">2656+150+200+275+150+250+200</f>
        <v>3881</v>
      </c>
      <c r="I165" s="7"/>
      <c r="J165" s="7"/>
      <c r="K165" s="7"/>
      <c r="L165" s="7"/>
      <c r="M165" s="7"/>
      <c r="N165" s="7"/>
      <c r="O165" s="7"/>
    </row>
    <row r="166" spans="1:15" ht="27">
      <c r="A166" s="7">
        <v>120</v>
      </c>
      <c r="B166" s="7">
        <v>11</v>
      </c>
      <c r="C166" s="69" t="s">
        <v>92</v>
      </c>
      <c r="D166" s="69">
        <v>1</v>
      </c>
      <c r="E166" s="69"/>
      <c r="F166" s="57" t="s">
        <v>229</v>
      </c>
      <c r="G166" s="62" t="s">
        <v>242</v>
      </c>
      <c r="H166" s="61">
        <f t="shared" si="1"/>
        <v>3881</v>
      </c>
      <c r="I166" s="7"/>
      <c r="J166" s="7"/>
      <c r="K166" s="7"/>
      <c r="L166" s="7"/>
      <c r="M166" s="7"/>
      <c r="N166" s="7"/>
      <c r="O166" s="7"/>
    </row>
    <row r="167" spans="1:15" ht="27">
      <c r="A167" s="7">
        <v>121</v>
      </c>
      <c r="B167" s="7">
        <v>11</v>
      </c>
      <c r="C167" s="69" t="s">
        <v>92</v>
      </c>
      <c r="D167" s="69">
        <v>1</v>
      </c>
      <c r="E167" s="69"/>
      <c r="F167" s="57" t="s">
        <v>230</v>
      </c>
      <c r="G167" s="57" t="s">
        <v>242</v>
      </c>
      <c r="H167" s="61">
        <f t="shared" si="1"/>
        <v>3881</v>
      </c>
      <c r="I167" s="7"/>
      <c r="J167" s="7"/>
      <c r="K167" s="7"/>
      <c r="L167" s="7"/>
      <c r="M167" s="7"/>
      <c r="N167" s="7"/>
      <c r="O167" s="7"/>
    </row>
    <row r="168" spans="1:15" ht="27">
      <c r="A168" s="7">
        <v>122</v>
      </c>
      <c r="B168" s="7">
        <v>11</v>
      </c>
      <c r="C168" s="69" t="s">
        <v>92</v>
      </c>
      <c r="D168" s="69">
        <v>1</v>
      </c>
      <c r="E168" s="69"/>
      <c r="F168" s="57" t="s">
        <v>93</v>
      </c>
      <c r="G168" s="62" t="s">
        <v>104</v>
      </c>
      <c r="H168" s="61">
        <f t="shared" si="1"/>
        <v>3881</v>
      </c>
      <c r="I168" s="7"/>
      <c r="J168" s="7"/>
      <c r="K168" s="7"/>
      <c r="L168" s="7"/>
      <c r="M168" s="7"/>
      <c r="N168" s="7"/>
      <c r="O168" s="7"/>
    </row>
    <row r="169" spans="1:15" ht="27">
      <c r="A169" s="7">
        <v>123</v>
      </c>
      <c r="B169" s="7">
        <v>11</v>
      </c>
      <c r="C169" s="69" t="s">
        <v>92</v>
      </c>
      <c r="D169" s="69">
        <v>1</v>
      </c>
      <c r="E169" s="69"/>
      <c r="F169" s="57" t="s">
        <v>231</v>
      </c>
      <c r="G169" s="62" t="s">
        <v>248</v>
      </c>
      <c r="H169" s="61">
        <f t="shared" si="1"/>
        <v>3881</v>
      </c>
      <c r="I169" s="7"/>
      <c r="J169" s="7"/>
      <c r="K169" s="7"/>
      <c r="L169" s="7"/>
      <c r="M169" s="7"/>
      <c r="N169" s="7"/>
      <c r="O169" s="7"/>
    </row>
    <row r="170" spans="1:15" ht="25.5">
      <c r="A170" s="7">
        <v>124</v>
      </c>
      <c r="B170" s="7">
        <v>11</v>
      </c>
      <c r="C170" s="58" t="s">
        <v>33</v>
      </c>
      <c r="D170" s="69">
        <v>1</v>
      </c>
      <c r="E170" s="58"/>
      <c r="F170" s="57" t="s">
        <v>232</v>
      </c>
      <c r="G170" s="57" t="s">
        <v>253</v>
      </c>
      <c r="H170" s="61">
        <f t="shared" si="1"/>
        <v>3881</v>
      </c>
      <c r="I170" s="7"/>
      <c r="J170" s="7"/>
      <c r="K170" s="7"/>
      <c r="L170" s="7"/>
      <c r="M170" s="7"/>
      <c r="N170" s="7"/>
      <c r="O170" s="7"/>
    </row>
    <row r="171" spans="1:15" ht="22.5">
      <c r="A171" s="7">
        <v>125</v>
      </c>
      <c r="B171" s="7">
        <v>11</v>
      </c>
      <c r="C171" s="58" t="s">
        <v>33</v>
      </c>
      <c r="D171" s="69">
        <v>1</v>
      </c>
      <c r="E171" s="58"/>
      <c r="F171" s="57" t="s">
        <v>233</v>
      </c>
      <c r="G171" s="62" t="s">
        <v>254</v>
      </c>
      <c r="H171" s="61">
        <f t="shared" si="1"/>
        <v>3881</v>
      </c>
      <c r="I171" s="7"/>
      <c r="J171" s="7"/>
      <c r="K171" s="7"/>
      <c r="L171" s="7"/>
      <c r="M171" s="7"/>
      <c r="N171" s="7"/>
      <c r="O171" s="7"/>
    </row>
    <row r="172" spans="1:15" ht="27">
      <c r="A172" s="7">
        <v>126</v>
      </c>
      <c r="B172" s="7">
        <v>11</v>
      </c>
      <c r="C172" s="69" t="s">
        <v>92</v>
      </c>
      <c r="D172" s="69">
        <v>1</v>
      </c>
      <c r="E172" s="69"/>
      <c r="F172" s="57" t="s">
        <v>234</v>
      </c>
      <c r="G172" s="62" t="s">
        <v>104</v>
      </c>
      <c r="H172" s="61">
        <f t="shared" si="1"/>
        <v>3881</v>
      </c>
      <c r="I172" s="7"/>
      <c r="J172" s="7"/>
      <c r="K172" s="7"/>
      <c r="L172" s="7"/>
      <c r="M172" s="7"/>
      <c r="N172" s="7"/>
      <c r="O172" s="7"/>
    </row>
    <row r="173" spans="1:15" ht="33.75">
      <c r="A173" s="7">
        <v>127</v>
      </c>
      <c r="B173" s="7">
        <v>11</v>
      </c>
      <c r="C173" s="58" t="s">
        <v>235</v>
      </c>
      <c r="D173" s="69">
        <v>1</v>
      </c>
      <c r="E173" s="58"/>
      <c r="F173" s="57" t="s">
        <v>236</v>
      </c>
      <c r="G173" s="62" t="s">
        <v>255</v>
      </c>
      <c r="H173" s="61">
        <f t="shared" si="1"/>
        <v>3881</v>
      </c>
      <c r="I173" s="7"/>
      <c r="J173" s="7"/>
      <c r="K173" s="7"/>
      <c r="L173" s="7"/>
      <c r="M173" s="7"/>
      <c r="N173" s="7"/>
      <c r="O173" s="7"/>
    </row>
    <row r="174" spans="1:15" ht="22.5">
      <c r="A174" s="7">
        <v>128</v>
      </c>
      <c r="B174" s="7">
        <v>11</v>
      </c>
      <c r="C174" s="58" t="s">
        <v>33</v>
      </c>
      <c r="D174" s="69">
        <v>1</v>
      </c>
      <c r="E174" s="58"/>
      <c r="F174" s="57" t="s">
        <v>237</v>
      </c>
      <c r="G174" s="72" t="s">
        <v>256</v>
      </c>
      <c r="H174" s="61">
        <f t="shared" si="1"/>
        <v>3881</v>
      </c>
      <c r="I174" s="7"/>
      <c r="J174" s="7"/>
      <c r="K174" s="7"/>
      <c r="L174" s="7"/>
      <c r="M174" s="7"/>
      <c r="N174" s="7"/>
      <c r="O174" s="7"/>
    </row>
    <row r="175" spans="1:15">
      <c r="A175" s="7">
        <v>129</v>
      </c>
      <c r="B175" s="7">
        <v>11</v>
      </c>
      <c r="C175" s="76" t="s">
        <v>7</v>
      </c>
      <c r="D175" s="76">
        <v>1</v>
      </c>
      <c r="E175" s="76"/>
      <c r="F175" s="57" t="s">
        <v>238</v>
      </c>
      <c r="G175" s="72" t="s">
        <v>257</v>
      </c>
      <c r="H175" s="61">
        <f>6650+250+200</f>
        <v>7100</v>
      </c>
      <c r="I175" s="7"/>
      <c r="J175" s="7"/>
      <c r="K175" s="7"/>
      <c r="L175" s="7"/>
      <c r="M175" s="7"/>
      <c r="N175" s="7"/>
      <c r="O175" s="7"/>
    </row>
    <row r="176" spans="1:15" ht="25.5">
      <c r="A176" s="7">
        <v>130</v>
      </c>
      <c r="B176" s="7">
        <v>11</v>
      </c>
      <c r="C176" s="58" t="s">
        <v>33</v>
      </c>
      <c r="D176" s="58">
        <v>1</v>
      </c>
      <c r="E176" s="58"/>
      <c r="F176" s="57" t="s">
        <v>239</v>
      </c>
      <c r="G176" s="57" t="s">
        <v>258</v>
      </c>
      <c r="H176" s="61">
        <f>3300+150+200+275+150+250+200</f>
        <v>4525</v>
      </c>
      <c r="I176" s="7"/>
      <c r="J176" s="7"/>
      <c r="K176" s="7"/>
      <c r="L176" s="7"/>
      <c r="M176" s="7"/>
      <c r="N176" s="7"/>
      <c r="O176" s="7"/>
    </row>
    <row r="177" spans="1:15" ht="27">
      <c r="A177" s="7">
        <v>131</v>
      </c>
      <c r="B177" s="7">
        <v>11</v>
      </c>
      <c r="C177" s="70" t="s">
        <v>92</v>
      </c>
      <c r="D177" s="70"/>
      <c r="E177" s="70">
        <v>1</v>
      </c>
      <c r="F177" s="62" t="s">
        <v>240</v>
      </c>
      <c r="G177" s="62" t="s">
        <v>242</v>
      </c>
      <c r="H177" s="61">
        <v>3731</v>
      </c>
      <c r="I177" s="7"/>
      <c r="J177" s="7"/>
      <c r="K177" s="7"/>
      <c r="L177" s="7"/>
      <c r="M177" s="7"/>
      <c r="N177" s="7"/>
      <c r="O177" s="7"/>
    </row>
    <row r="178" spans="1:15" ht="22.5">
      <c r="A178" s="7">
        <v>132</v>
      </c>
      <c r="B178" s="7">
        <v>11</v>
      </c>
      <c r="C178" s="76" t="s">
        <v>33</v>
      </c>
      <c r="D178" s="76"/>
      <c r="E178" s="76">
        <v>1</v>
      </c>
      <c r="F178" s="57" t="s">
        <v>241</v>
      </c>
      <c r="G178" s="68" t="s">
        <v>259</v>
      </c>
      <c r="H178" s="61">
        <v>3551</v>
      </c>
      <c r="I178" s="7"/>
      <c r="J178" s="7"/>
      <c r="K178" s="7"/>
      <c r="L178" s="7"/>
      <c r="M178" s="7"/>
      <c r="N178" s="7"/>
      <c r="O178" s="7"/>
    </row>
    <row r="179" spans="1:15">
      <c r="A179" s="95"/>
      <c r="B179" s="95"/>
      <c r="C179" s="106" t="s">
        <v>513</v>
      </c>
      <c r="D179" s="106">
        <f>SUM(D141:D178)</f>
        <v>30</v>
      </c>
      <c r="E179" s="106">
        <f>SUM(E141:E178)</f>
        <v>8</v>
      </c>
      <c r="F179" s="57"/>
      <c r="G179" s="68"/>
      <c r="H179" s="61"/>
      <c r="I179" s="7"/>
      <c r="J179" s="7"/>
      <c r="K179" s="7"/>
      <c r="L179" s="7"/>
      <c r="M179" s="7"/>
      <c r="N179" s="7"/>
      <c r="O179" s="7"/>
    </row>
    <row r="180" spans="1:15" ht="18">
      <c r="A180" s="134" t="s">
        <v>260</v>
      </c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7"/>
      <c r="M180" s="7"/>
      <c r="N180" s="7"/>
      <c r="O180" s="7"/>
    </row>
    <row r="181" spans="1:15" ht="22.5">
      <c r="A181" s="7">
        <v>133</v>
      </c>
      <c r="B181" s="7">
        <v>11</v>
      </c>
      <c r="C181" s="58" t="s">
        <v>261</v>
      </c>
      <c r="D181" s="58">
        <v>1</v>
      </c>
      <c r="E181" s="58"/>
      <c r="F181" s="57" t="s">
        <v>262</v>
      </c>
      <c r="G181" s="62" t="s">
        <v>276</v>
      </c>
      <c r="H181" s="74">
        <v>3931</v>
      </c>
      <c r="I181" s="7"/>
      <c r="J181" s="7"/>
      <c r="K181" s="7"/>
      <c r="L181" s="7"/>
      <c r="M181" s="7"/>
      <c r="N181" s="7"/>
      <c r="O181" s="7"/>
    </row>
    <row r="182" spans="1:15" ht="22.5">
      <c r="A182" s="7">
        <v>134</v>
      </c>
      <c r="B182" s="7">
        <v>11</v>
      </c>
      <c r="C182" s="58" t="s">
        <v>261</v>
      </c>
      <c r="D182" s="58">
        <v>1</v>
      </c>
      <c r="E182" s="58"/>
      <c r="F182" s="73" t="s">
        <v>263</v>
      </c>
      <c r="G182" s="57" t="s">
        <v>276</v>
      </c>
      <c r="H182" s="74">
        <f>2950+56+275+150+250+200</f>
        <v>3881</v>
      </c>
      <c r="I182" s="7"/>
      <c r="J182" s="7"/>
      <c r="K182" s="7"/>
      <c r="L182" s="7"/>
      <c r="M182" s="7"/>
      <c r="N182" s="7"/>
      <c r="O182" s="7"/>
    </row>
    <row r="183" spans="1:15" ht="22.5">
      <c r="A183" s="7">
        <v>135</v>
      </c>
      <c r="B183" s="7">
        <v>11</v>
      </c>
      <c r="C183" s="58" t="s">
        <v>261</v>
      </c>
      <c r="D183" s="58"/>
      <c r="E183" s="58">
        <v>1</v>
      </c>
      <c r="F183" s="57" t="s">
        <v>264</v>
      </c>
      <c r="G183" s="62" t="s">
        <v>276</v>
      </c>
      <c r="H183" s="74">
        <f>2706+150+200+275+150+250+200</f>
        <v>3931</v>
      </c>
      <c r="I183" s="7"/>
      <c r="J183" s="7"/>
      <c r="K183" s="7"/>
      <c r="L183" s="7"/>
      <c r="M183" s="7"/>
      <c r="N183" s="7"/>
      <c r="O183" s="7"/>
    </row>
    <row r="184" spans="1:15" ht="22.5">
      <c r="A184" s="7">
        <v>136</v>
      </c>
      <c r="B184" s="7">
        <v>11</v>
      </c>
      <c r="C184" s="58" t="s">
        <v>261</v>
      </c>
      <c r="D184" s="58"/>
      <c r="E184" s="58">
        <v>1</v>
      </c>
      <c r="F184" s="57" t="s">
        <v>267</v>
      </c>
      <c r="G184" s="62" t="s">
        <v>276</v>
      </c>
      <c r="H184" s="74">
        <f>2706+150+200+275+150+250+200</f>
        <v>3931</v>
      </c>
      <c r="I184" s="7"/>
      <c r="J184" s="7"/>
      <c r="K184" s="7"/>
      <c r="L184" s="7"/>
      <c r="M184" s="7"/>
      <c r="N184" s="7"/>
      <c r="O184" s="7"/>
    </row>
    <row r="185" spans="1:15" ht="22.5">
      <c r="A185" s="7">
        <v>137</v>
      </c>
      <c r="B185" s="7">
        <v>11</v>
      </c>
      <c r="C185" s="58" t="s">
        <v>261</v>
      </c>
      <c r="D185" s="58">
        <v>1</v>
      </c>
      <c r="E185" s="58"/>
      <c r="F185" s="57" t="s">
        <v>268</v>
      </c>
      <c r="G185" s="62" t="s">
        <v>278</v>
      </c>
      <c r="H185" s="74">
        <f t="shared" ref="H185:H192" si="2">2950+56+275+150+250+200</f>
        <v>3881</v>
      </c>
      <c r="I185" s="7"/>
      <c r="J185" s="7"/>
      <c r="K185" s="7"/>
      <c r="L185" s="7"/>
      <c r="M185" s="7"/>
      <c r="N185" s="7"/>
      <c r="O185" s="7"/>
    </row>
    <row r="186" spans="1:15" ht="22.5">
      <c r="A186" s="7">
        <v>138</v>
      </c>
      <c r="B186" s="7">
        <v>11</v>
      </c>
      <c r="C186" s="58" t="s">
        <v>261</v>
      </c>
      <c r="D186" s="58"/>
      <c r="E186" s="58">
        <v>1</v>
      </c>
      <c r="F186" s="57" t="s">
        <v>269</v>
      </c>
      <c r="G186" s="62" t="s">
        <v>278</v>
      </c>
      <c r="H186" s="75">
        <f t="shared" si="2"/>
        <v>3881</v>
      </c>
      <c r="I186" s="7"/>
      <c r="J186" s="7"/>
      <c r="K186" s="7"/>
      <c r="L186" s="7"/>
      <c r="M186" s="7"/>
      <c r="N186" s="7"/>
      <c r="O186" s="7"/>
    </row>
    <row r="187" spans="1:15" ht="22.5">
      <c r="A187" s="7">
        <v>139</v>
      </c>
      <c r="B187" s="7">
        <v>11</v>
      </c>
      <c r="C187" s="58" t="s">
        <v>261</v>
      </c>
      <c r="D187" s="58"/>
      <c r="E187" s="58">
        <v>1</v>
      </c>
      <c r="F187" s="57" t="s">
        <v>270</v>
      </c>
      <c r="G187" s="62" t="s">
        <v>278</v>
      </c>
      <c r="H187" s="74">
        <f t="shared" si="2"/>
        <v>3881</v>
      </c>
      <c r="I187" s="7"/>
      <c r="J187" s="7"/>
      <c r="K187" s="7"/>
      <c r="L187" s="7"/>
      <c r="M187" s="7"/>
      <c r="N187" s="7"/>
      <c r="O187" s="7"/>
    </row>
    <row r="188" spans="1:15" ht="22.5">
      <c r="A188" s="7">
        <v>140</v>
      </c>
      <c r="B188" s="7">
        <v>11</v>
      </c>
      <c r="C188" s="58" t="s">
        <v>261</v>
      </c>
      <c r="D188" s="58">
        <v>1</v>
      </c>
      <c r="E188" s="58"/>
      <c r="F188" s="57" t="s">
        <v>271</v>
      </c>
      <c r="G188" s="62" t="s">
        <v>278</v>
      </c>
      <c r="H188" s="74">
        <f t="shared" si="2"/>
        <v>3881</v>
      </c>
      <c r="I188" s="7"/>
      <c r="J188" s="7"/>
      <c r="K188" s="7"/>
      <c r="L188" s="7"/>
      <c r="M188" s="7"/>
      <c r="N188" s="7"/>
      <c r="O188" s="7"/>
    </row>
    <row r="189" spans="1:15" ht="22.5">
      <c r="A189" s="7">
        <v>141</v>
      </c>
      <c r="B189" s="7">
        <v>11</v>
      </c>
      <c r="C189" s="58" t="s">
        <v>261</v>
      </c>
      <c r="D189" s="58"/>
      <c r="E189" s="58">
        <v>1</v>
      </c>
      <c r="F189" s="57" t="s">
        <v>272</v>
      </c>
      <c r="G189" s="62" t="s">
        <v>278</v>
      </c>
      <c r="H189" s="74">
        <f t="shared" si="2"/>
        <v>3881</v>
      </c>
      <c r="I189" s="7"/>
      <c r="J189" s="7"/>
      <c r="K189" s="7"/>
      <c r="L189" s="7"/>
      <c r="M189" s="7"/>
      <c r="N189" s="7"/>
      <c r="O189" s="7"/>
    </row>
    <row r="190" spans="1:15" ht="22.5">
      <c r="A190" s="7">
        <v>142</v>
      </c>
      <c r="B190" s="7">
        <v>11</v>
      </c>
      <c r="C190" s="58" t="s">
        <v>261</v>
      </c>
      <c r="D190" s="58">
        <v>1</v>
      </c>
      <c r="E190" s="58"/>
      <c r="F190" s="57" t="s">
        <v>273</v>
      </c>
      <c r="G190" s="62" t="s">
        <v>278</v>
      </c>
      <c r="H190" s="74">
        <f t="shared" si="2"/>
        <v>3881</v>
      </c>
      <c r="I190" s="7"/>
      <c r="J190" s="7"/>
      <c r="K190" s="7"/>
      <c r="L190" s="7"/>
      <c r="M190" s="7"/>
      <c r="N190" s="7"/>
      <c r="O190" s="7"/>
    </row>
    <row r="191" spans="1:15" ht="22.5">
      <c r="A191" s="7">
        <v>143</v>
      </c>
      <c r="B191" s="7">
        <v>11</v>
      </c>
      <c r="C191" s="58" t="s">
        <v>261</v>
      </c>
      <c r="D191" s="58">
        <v>1</v>
      </c>
      <c r="E191" s="58"/>
      <c r="F191" s="57" t="s">
        <v>274</v>
      </c>
      <c r="G191" s="57" t="s">
        <v>279</v>
      </c>
      <c r="H191" s="74">
        <f t="shared" si="2"/>
        <v>3881</v>
      </c>
      <c r="I191" s="7"/>
      <c r="J191" s="7"/>
      <c r="K191" s="7"/>
      <c r="L191" s="7"/>
      <c r="M191" s="7"/>
      <c r="N191" s="7"/>
      <c r="O191" s="7"/>
    </row>
    <row r="192" spans="1:15" ht="22.5">
      <c r="A192" s="7">
        <v>144</v>
      </c>
      <c r="B192" s="7">
        <v>11</v>
      </c>
      <c r="C192" s="58" t="s">
        <v>261</v>
      </c>
      <c r="D192" s="58">
        <v>1</v>
      </c>
      <c r="E192" s="58"/>
      <c r="F192" s="57" t="s">
        <v>275</v>
      </c>
      <c r="G192" s="62" t="s">
        <v>280</v>
      </c>
      <c r="H192" s="74">
        <f t="shared" si="2"/>
        <v>3881</v>
      </c>
      <c r="I192" s="7"/>
      <c r="J192" s="7"/>
      <c r="K192" s="7"/>
      <c r="L192" s="7"/>
      <c r="M192" s="7"/>
      <c r="N192" s="7"/>
      <c r="O192" s="7"/>
    </row>
    <row r="193" spans="1:15">
      <c r="A193" s="95"/>
      <c r="B193" s="95"/>
      <c r="C193" s="106" t="s">
        <v>513</v>
      </c>
      <c r="D193" s="106">
        <f>SUM(D181:D192)</f>
        <v>7</v>
      </c>
      <c r="E193" s="106">
        <f>SUM(E181:E192)</f>
        <v>5</v>
      </c>
      <c r="F193" s="57"/>
      <c r="G193" s="62"/>
      <c r="H193" s="74"/>
      <c r="I193" s="7"/>
      <c r="J193" s="7"/>
      <c r="K193" s="7"/>
      <c r="L193" s="7"/>
      <c r="M193" s="7"/>
      <c r="N193" s="7"/>
      <c r="O193" s="7"/>
    </row>
    <row r="194" spans="1:15" ht="18">
      <c r="A194" s="134" t="s">
        <v>281</v>
      </c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7"/>
      <c r="M194" s="7"/>
      <c r="N194" s="7"/>
      <c r="O194" s="7"/>
    </row>
    <row r="195" spans="1:15">
      <c r="A195" s="7">
        <v>145</v>
      </c>
      <c r="B195" s="7">
        <v>11</v>
      </c>
      <c r="C195" s="76" t="s">
        <v>7</v>
      </c>
      <c r="D195" s="76"/>
      <c r="E195" s="76">
        <v>1</v>
      </c>
      <c r="F195" s="57" t="s">
        <v>282</v>
      </c>
      <c r="G195" s="62" t="s">
        <v>308</v>
      </c>
      <c r="H195" s="74">
        <f>2956+150+200+275+150+250+200</f>
        <v>4181</v>
      </c>
      <c r="I195" s="7"/>
      <c r="J195" s="7"/>
      <c r="K195" s="7"/>
      <c r="L195" s="7"/>
      <c r="M195" s="7"/>
      <c r="N195" s="7"/>
      <c r="O195" s="7"/>
    </row>
    <row r="196" spans="1:15" ht="22.5">
      <c r="A196" s="7">
        <v>146</v>
      </c>
      <c r="B196" s="7">
        <v>11</v>
      </c>
      <c r="C196" s="58" t="s">
        <v>225</v>
      </c>
      <c r="D196" s="58">
        <v>1</v>
      </c>
      <c r="E196" s="58"/>
      <c r="F196" s="57" t="s">
        <v>283</v>
      </c>
      <c r="G196" s="72" t="s">
        <v>309</v>
      </c>
      <c r="H196" s="74">
        <f>2866+150+200+275+150+250+200</f>
        <v>4091</v>
      </c>
      <c r="I196" s="7"/>
      <c r="J196" s="7"/>
      <c r="K196" s="7"/>
      <c r="L196" s="7"/>
      <c r="M196" s="7"/>
      <c r="N196" s="7"/>
      <c r="O196" s="7"/>
    </row>
    <row r="197" spans="1:15" ht="22.5">
      <c r="A197" s="7">
        <v>147</v>
      </c>
      <c r="B197" s="7">
        <v>11</v>
      </c>
      <c r="C197" s="58" t="s">
        <v>225</v>
      </c>
      <c r="D197" s="58"/>
      <c r="E197" s="58">
        <v>1</v>
      </c>
      <c r="F197" s="57" t="s">
        <v>284</v>
      </c>
      <c r="G197" s="72" t="s">
        <v>309</v>
      </c>
      <c r="H197" s="74">
        <f>2866+150+200+275+150+250+200</f>
        <v>4091</v>
      </c>
      <c r="I197" s="7"/>
      <c r="J197" s="7"/>
      <c r="K197" s="7"/>
      <c r="L197" s="7"/>
      <c r="M197" s="7"/>
      <c r="N197" s="7"/>
      <c r="O197" s="7"/>
    </row>
    <row r="198" spans="1:15" ht="22.5">
      <c r="A198" s="7">
        <v>148</v>
      </c>
      <c r="B198" s="7">
        <v>11</v>
      </c>
      <c r="C198" s="58" t="s">
        <v>225</v>
      </c>
      <c r="D198" s="58">
        <v>1</v>
      </c>
      <c r="E198" s="58"/>
      <c r="F198" s="57" t="s">
        <v>285</v>
      </c>
      <c r="G198" s="72" t="s">
        <v>309</v>
      </c>
      <c r="H198" s="74">
        <f>3681+200</f>
        <v>3881</v>
      </c>
      <c r="I198" s="7"/>
      <c r="J198" s="7"/>
      <c r="K198" s="7"/>
      <c r="L198" s="7"/>
      <c r="M198" s="7"/>
      <c r="N198" s="7"/>
      <c r="O198" s="7"/>
    </row>
    <row r="199" spans="1:15" ht="22.5">
      <c r="A199" s="7">
        <v>149</v>
      </c>
      <c r="B199" s="7">
        <v>11</v>
      </c>
      <c r="C199" s="58" t="s">
        <v>225</v>
      </c>
      <c r="D199" s="58">
        <v>1</v>
      </c>
      <c r="E199" s="58"/>
      <c r="F199" s="57" t="s">
        <v>286</v>
      </c>
      <c r="G199" s="72" t="s">
        <v>309</v>
      </c>
      <c r="H199" s="74">
        <f>4906+200</f>
        <v>5106</v>
      </c>
      <c r="I199" s="7"/>
      <c r="J199" s="7"/>
      <c r="K199" s="7"/>
      <c r="L199" s="7"/>
      <c r="M199" s="7"/>
      <c r="N199" s="7"/>
      <c r="O199" s="7"/>
    </row>
    <row r="200" spans="1:15" ht="22.5">
      <c r="A200" s="7">
        <v>150</v>
      </c>
      <c r="B200" s="7">
        <v>11</v>
      </c>
      <c r="C200" s="58" t="s">
        <v>225</v>
      </c>
      <c r="D200" s="58">
        <v>1</v>
      </c>
      <c r="E200" s="58"/>
      <c r="F200" s="64" t="s">
        <v>287</v>
      </c>
      <c r="G200" s="72" t="s">
        <v>309</v>
      </c>
      <c r="H200" s="74">
        <f>2656+144+200+6+275+150+250+200</f>
        <v>3881</v>
      </c>
      <c r="I200" s="7"/>
      <c r="J200" s="7"/>
      <c r="K200" s="7"/>
      <c r="L200" s="7"/>
      <c r="M200" s="7"/>
      <c r="N200" s="7"/>
      <c r="O200" s="7"/>
    </row>
    <row r="201" spans="1:15" ht="22.5">
      <c r="A201" s="7">
        <v>151</v>
      </c>
      <c r="B201" s="7">
        <v>11</v>
      </c>
      <c r="C201" s="58" t="s">
        <v>225</v>
      </c>
      <c r="D201" s="58">
        <v>1</v>
      </c>
      <c r="E201" s="58"/>
      <c r="F201" s="57" t="s">
        <v>288</v>
      </c>
      <c r="G201" s="72" t="s">
        <v>309</v>
      </c>
      <c r="H201" s="74">
        <f>2866+150+200+275+150+250+200</f>
        <v>4091</v>
      </c>
      <c r="I201" s="7"/>
      <c r="J201" s="7"/>
      <c r="K201" s="7"/>
      <c r="L201" s="7"/>
      <c r="M201" s="7"/>
      <c r="N201" s="7"/>
      <c r="O201" s="7"/>
    </row>
    <row r="202" spans="1:15" ht="22.5">
      <c r="A202" s="7">
        <v>152</v>
      </c>
      <c r="B202" s="7">
        <v>11</v>
      </c>
      <c r="C202" s="58" t="s">
        <v>225</v>
      </c>
      <c r="D202" s="58">
        <v>1</v>
      </c>
      <c r="E202" s="58"/>
      <c r="F202" s="57" t="s">
        <v>289</v>
      </c>
      <c r="G202" s="62" t="s">
        <v>310</v>
      </c>
      <c r="H202" s="74">
        <f>2866+150+200+275+150+200</f>
        <v>3841</v>
      </c>
      <c r="I202" s="7"/>
      <c r="J202" s="7"/>
      <c r="K202" s="7"/>
      <c r="L202" s="7"/>
      <c r="M202" s="7"/>
      <c r="N202" s="7"/>
      <c r="O202" s="7"/>
    </row>
    <row r="203" spans="1:15" ht="22.5">
      <c r="A203" s="7">
        <v>153</v>
      </c>
      <c r="B203" s="7">
        <v>11</v>
      </c>
      <c r="C203" s="58" t="s">
        <v>225</v>
      </c>
      <c r="D203" s="58">
        <v>1</v>
      </c>
      <c r="E203" s="58"/>
      <c r="F203" s="57" t="s">
        <v>290</v>
      </c>
      <c r="G203" s="72" t="s">
        <v>309</v>
      </c>
      <c r="H203" s="74">
        <f>2800+200+6+275+150+250+200</f>
        <v>3881</v>
      </c>
      <c r="I203" s="7"/>
      <c r="J203" s="7"/>
      <c r="K203" s="7"/>
      <c r="L203" s="7"/>
      <c r="M203" s="7"/>
      <c r="N203" s="7"/>
      <c r="O203" s="7"/>
    </row>
    <row r="204" spans="1:15" ht="22.5">
      <c r="A204" s="7">
        <v>154</v>
      </c>
      <c r="B204" s="7">
        <v>11</v>
      </c>
      <c r="C204" s="58" t="s">
        <v>225</v>
      </c>
      <c r="D204" s="58">
        <v>1</v>
      </c>
      <c r="E204" s="58"/>
      <c r="F204" s="57" t="s">
        <v>291</v>
      </c>
      <c r="G204" s="72" t="s">
        <v>309</v>
      </c>
      <c r="H204" s="74">
        <f>2866+150+200+275+150+250+200</f>
        <v>4091</v>
      </c>
      <c r="I204" s="7"/>
      <c r="J204" s="7"/>
      <c r="K204" s="7"/>
      <c r="L204" s="7"/>
      <c r="M204" s="7"/>
      <c r="N204" s="7"/>
      <c r="O204" s="7"/>
    </row>
    <row r="205" spans="1:15" ht="22.5">
      <c r="A205" s="7">
        <v>155</v>
      </c>
      <c r="B205" s="7">
        <v>11</v>
      </c>
      <c r="C205" s="58" t="s">
        <v>225</v>
      </c>
      <c r="D205" s="58">
        <v>1</v>
      </c>
      <c r="E205" s="58"/>
      <c r="F205" s="57" t="s">
        <v>292</v>
      </c>
      <c r="G205" s="72" t="s">
        <v>309</v>
      </c>
      <c r="H205" s="74">
        <f>2866+150+200+275+150+250+200</f>
        <v>4091</v>
      </c>
      <c r="I205" s="7"/>
      <c r="J205" s="7"/>
      <c r="K205" s="7"/>
      <c r="L205" s="7"/>
      <c r="M205" s="7"/>
      <c r="N205" s="7"/>
      <c r="O205" s="7"/>
    </row>
    <row r="206" spans="1:15" ht="22.5">
      <c r="A206" s="7">
        <v>156</v>
      </c>
      <c r="B206" s="7">
        <v>11</v>
      </c>
      <c r="C206" s="58" t="s">
        <v>225</v>
      </c>
      <c r="D206" s="58">
        <v>1</v>
      </c>
      <c r="E206" s="58"/>
      <c r="F206" s="57" t="s">
        <v>293</v>
      </c>
      <c r="G206" s="72" t="s">
        <v>309</v>
      </c>
      <c r="H206" s="74">
        <f>2866+150+200+275+150+250+200</f>
        <v>4091</v>
      </c>
      <c r="I206" s="7"/>
      <c r="J206" s="7"/>
      <c r="K206" s="7"/>
      <c r="L206" s="7"/>
      <c r="M206" s="7"/>
      <c r="N206" s="7"/>
      <c r="O206" s="7"/>
    </row>
    <row r="207" spans="1:15" ht="22.5">
      <c r="A207" s="7">
        <v>157</v>
      </c>
      <c r="B207" s="7">
        <v>11</v>
      </c>
      <c r="C207" s="58" t="s">
        <v>225</v>
      </c>
      <c r="D207" s="58">
        <v>1</v>
      </c>
      <c r="E207" s="58"/>
      <c r="F207" s="57" t="s">
        <v>294</v>
      </c>
      <c r="G207" s="72" t="s">
        <v>309</v>
      </c>
      <c r="H207" s="74">
        <f>3281+250+200</f>
        <v>3731</v>
      </c>
      <c r="I207" s="7"/>
      <c r="J207" s="7"/>
      <c r="K207" s="7"/>
      <c r="L207" s="7"/>
      <c r="M207" s="7"/>
      <c r="N207" s="7"/>
      <c r="O207" s="7"/>
    </row>
    <row r="208" spans="1:15" ht="22.5">
      <c r="A208" s="7">
        <v>158</v>
      </c>
      <c r="B208" s="7">
        <v>11</v>
      </c>
      <c r="C208" s="58" t="s">
        <v>225</v>
      </c>
      <c r="D208" s="58">
        <v>1</v>
      </c>
      <c r="E208" s="58"/>
      <c r="F208" s="57" t="s">
        <v>295</v>
      </c>
      <c r="G208" s="72" t="s">
        <v>309</v>
      </c>
      <c r="H208" s="74">
        <f>2866+150+200+275+150+200</f>
        <v>3841</v>
      </c>
      <c r="I208" s="7"/>
      <c r="J208" s="7"/>
      <c r="K208" s="7"/>
      <c r="L208" s="7"/>
      <c r="M208" s="7"/>
      <c r="N208" s="7"/>
      <c r="O208" s="7"/>
    </row>
    <row r="209" spans="1:15" ht="22.5">
      <c r="A209" s="7">
        <v>159</v>
      </c>
      <c r="B209" s="7">
        <v>11</v>
      </c>
      <c r="C209" s="58" t="s">
        <v>225</v>
      </c>
      <c r="D209" s="58">
        <v>1</v>
      </c>
      <c r="E209" s="58"/>
      <c r="F209" s="57" t="s">
        <v>296</v>
      </c>
      <c r="G209" s="72" t="s">
        <v>309</v>
      </c>
      <c r="H209" s="74">
        <f>2866+150+200+275+150+250+200</f>
        <v>4091</v>
      </c>
      <c r="I209" s="7"/>
      <c r="J209" s="7"/>
      <c r="K209" s="7"/>
      <c r="L209" s="7"/>
      <c r="M209" s="7"/>
      <c r="N209" s="7"/>
      <c r="O209" s="7"/>
    </row>
    <row r="210" spans="1:15" ht="22.5">
      <c r="A210" s="7">
        <v>160</v>
      </c>
      <c r="B210" s="7">
        <v>11</v>
      </c>
      <c r="C210" s="58" t="s">
        <v>225</v>
      </c>
      <c r="D210" s="58"/>
      <c r="E210" s="58">
        <v>1</v>
      </c>
      <c r="F210" s="57" t="s">
        <v>297</v>
      </c>
      <c r="G210" s="72" t="s">
        <v>309</v>
      </c>
      <c r="H210" s="74">
        <f>2866+150+200+275+150+250+200</f>
        <v>4091</v>
      </c>
      <c r="I210" s="7"/>
      <c r="J210" s="7"/>
      <c r="K210" s="7"/>
      <c r="L210" s="7"/>
      <c r="M210" s="7"/>
      <c r="N210" s="7"/>
      <c r="O210" s="7"/>
    </row>
    <row r="211" spans="1:15" ht="22.5">
      <c r="A211" s="7">
        <v>161</v>
      </c>
      <c r="B211" s="7">
        <v>11</v>
      </c>
      <c r="C211" s="58" t="s">
        <v>225</v>
      </c>
      <c r="D211" s="58"/>
      <c r="E211" s="58">
        <v>1</v>
      </c>
      <c r="F211" s="57" t="s">
        <v>298</v>
      </c>
      <c r="G211" s="72" t="s">
        <v>309</v>
      </c>
      <c r="H211" s="74">
        <f>2950+56+275+150+250+200</f>
        <v>3881</v>
      </c>
      <c r="I211" s="7"/>
      <c r="J211" s="7"/>
      <c r="K211" s="7"/>
      <c r="L211" s="7"/>
      <c r="M211" s="7"/>
      <c r="N211" s="7"/>
      <c r="O211" s="7"/>
    </row>
    <row r="212" spans="1:15" ht="22.5">
      <c r="A212" s="7">
        <v>162</v>
      </c>
      <c r="B212" s="7">
        <v>11</v>
      </c>
      <c r="C212" s="58" t="s">
        <v>225</v>
      </c>
      <c r="D212" s="58">
        <v>1</v>
      </c>
      <c r="E212" s="58"/>
      <c r="F212" s="57" t="s">
        <v>299</v>
      </c>
      <c r="G212" s="72" t="s">
        <v>309</v>
      </c>
      <c r="H212" s="74">
        <f>2866+150+200+275+150+250+200</f>
        <v>4091</v>
      </c>
      <c r="I212" s="7"/>
      <c r="J212" s="7"/>
      <c r="K212" s="7"/>
      <c r="L212" s="7"/>
      <c r="M212" s="7"/>
      <c r="N212" s="7"/>
      <c r="O212" s="7"/>
    </row>
    <row r="213" spans="1:15" ht="22.5">
      <c r="A213" s="7">
        <v>163</v>
      </c>
      <c r="B213" s="7">
        <v>11</v>
      </c>
      <c r="C213" s="58" t="s">
        <v>225</v>
      </c>
      <c r="D213" s="58"/>
      <c r="E213" s="58">
        <v>1</v>
      </c>
      <c r="F213" s="57" t="s">
        <v>300</v>
      </c>
      <c r="G213" s="72" t="s">
        <v>309</v>
      </c>
      <c r="H213" s="74">
        <f>2866+150+200+275+150+250+200</f>
        <v>4091</v>
      </c>
      <c r="I213" s="7"/>
      <c r="J213" s="7"/>
      <c r="K213" s="7"/>
      <c r="L213" s="7"/>
      <c r="M213" s="7"/>
      <c r="N213" s="7"/>
      <c r="O213" s="7"/>
    </row>
    <row r="214" spans="1:15" ht="22.5">
      <c r="A214" s="7">
        <v>164</v>
      </c>
      <c r="B214" s="7">
        <v>11</v>
      </c>
      <c r="C214" s="58" t="s">
        <v>225</v>
      </c>
      <c r="D214" s="58"/>
      <c r="E214" s="58">
        <v>1</v>
      </c>
      <c r="F214" s="57" t="s">
        <v>301</v>
      </c>
      <c r="G214" s="72" t="s">
        <v>309</v>
      </c>
      <c r="H214" s="74">
        <f>2866+150+200+275+150+250+200</f>
        <v>4091</v>
      </c>
      <c r="I214" s="7"/>
      <c r="J214" s="7"/>
      <c r="K214" s="7"/>
      <c r="L214" s="7"/>
      <c r="M214" s="7"/>
      <c r="N214" s="7"/>
      <c r="O214" s="7"/>
    </row>
    <row r="215" spans="1:15" ht="22.5">
      <c r="A215" s="7">
        <v>165</v>
      </c>
      <c r="B215" s="7">
        <v>11</v>
      </c>
      <c r="C215" s="58" t="s">
        <v>225</v>
      </c>
      <c r="D215" s="58">
        <v>1</v>
      </c>
      <c r="E215" s="58"/>
      <c r="F215" s="73" t="s">
        <v>302</v>
      </c>
      <c r="G215" s="72" t="s">
        <v>309</v>
      </c>
      <c r="H215" s="74">
        <f>2800+150+56+275+150+250+200</f>
        <v>3881</v>
      </c>
      <c r="I215" s="7"/>
      <c r="J215" s="7"/>
      <c r="K215" s="7"/>
      <c r="L215" s="7"/>
      <c r="M215" s="7"/>
      <c r="N215" s="7"/>
      <c r="O215" s="7"/>
    </row>
    <row r="216" spans="1:15" ht="22.5">
      <c r="A216" s="7">
        <v>166</v>
      </c>
      <c r="B216" s="7">
        <v>11</v>
      </c>
      <c r="C216" s="58" t="s">
        <v>225</v>
      </c>
      <c r="D216" s="58">
        <v>1</v>
      </c>
      <c r="E216" s="58"/>
      <c r="F216" s="57" t="s">
        <v>303</v>
      </c>
      <c r="G216" s="72" t="s">
        <v>309</v>
      </c>
      <c r="H216" s="74">
        <f>2866+150+200+275+150+250+200</f>
        <v>4091</v>
      </c>
      <c r="I216" s="7"/>
      <c r="J216" s="7"/>
      <c r="K216" s="7"/>
      <c r="L216" s="7"/>
      <c r="M216" s="7"/>
      <c r="N216" s="7"/>
      <c r="O216" s="7"/>
    </row>
    <row r="217" spans="1:15" ht="22.5">
      <c r="A217" s="7">
        <v>167</v>
      </c>
      <c r="B217" s="7">
        <v>11</v>
      </c>
      <c r="C217" s="58" t="s">
        <v>225</v>
      </c>
      <c r="D217" s="58">
        <v>1</v>
      </c>
      <c r="E217" s="58"/>
      <c r="F217" s="57" t="s">
        <v>304</v>
      </c>
      <c r="G217" s="72" t="s">
        <v>309</v>
      </c>
      <c r="H217" s="74">
        <f>2866+150+200+275+150+250+200</f>
        <v>4091</v>
      </c>
      <c r="I217" s="7"/>
      <c r="J217" s="7"/>
      <c r="K217" s="7"/>
      <c r="L217" s="7"/>
      <c r="M217" s="7"/>
      <c r="N217" s="7"/>
      <c r="O217" s="7"/>
    </row>
    <row r="218" spans="1:15" ht="25.5">
      <c r="A218" s="7">
        <v>168</v>
      </c>
      <c r="B218" s="7">
        <v>11</v>
      </c>
      <c r="C218" s="58" t="s">
        <v>225</v>
      </c>
      <c r="D218" s="58">
        <v>1</v>
      </c>
      <c r="E218" s="58"/>
      <c r="F218" s="57" t="s">
        <v>305</v>
      </c>
      <c r="G218" s="62" t="s">
        <v>311</v>
      </c>
      <c r="H218" s="74">
        <f>4106+150+250+200</f>
        <v>4706</v>
      </c>
      <c r="I218" s="7"/>
      <c r="J218" s="7"/>
      <c r="K218" s="7"/>
      <c r="L218" s="7"/>
      <c r="M218" s="7"/>
      <c r="N218" s="7"/>
      <c r="O218" s="7"/>
    </row>
    <row r="219" spans="1:15" ht="22.5">
      <c r="A219" s="7">
        <v>169</v>
      </c>
      <c r="B219" s="7">
        <v>11</v>
      </c>
      <c r="C219" s="58" t="s">
        <v>225</v>
      </c>
      <c r="D219" s="58">
        <v>1</v>
      </c>
      <c r="E219" s="58"/>
      <c r="F219" s="57" t="s">
        <v>306</v>
      </c>
      <c r="G219" s="72" t="s">
        <v>309</v>
      </c>
      <c r="H219" s="74">
        <f>2866+150+200+275+150+250+200</f>
        <v>4091</v>
      </c>
      <c r="I219" s="7"/>
      <c r="J219" s="7"/>
      <c r="K219" s="7"/>
      <c r="L219" s="7"/>
      <c r="M219" s="7"/>
      <c r="N219" s="7"/>
      <c r="O219" s="7"/>
    </row>
    <row r="220" spans="1:15" ht="22.5">
      <c r="A220" s="7">
        <v>170</v>
      </c>
      <c r="B220" s="7">
        <v>11</v>
      </c>
      <c r="C220" s="58" t="s">
        <v>225</v>
      </c>
      <c r="D220" s="58"/>
      <c r="E220" s="58">
        <v>1</v>
      </c>
      <c r="F220" s="57" t="s">
        <v>307</v>
      </c>
      <c r="G220" s="72" t="s">
        <v>309</v>
      </c>
      <c r="H220" s="74">
        <f>3281+250+200</f>
        <v>3731</v>
      </c>
      <c r="I220" s="7"/>
      <c r="J220" s="7"/>
      <c r="K220" s="7"/>
      <c r="L220" s="7"/>
      <c r="M220" s="7"/>
      <c r="N220" s="7"/>
      <c r="O220" s="7"/>
    </row>
    <row r="221" spans="1:15">
      <c r="A221" s="95"/>
      <c r="B221" s="95"/>
      <c r="C221" s="106" t="s">
        <v>513</v>
      </c>
      <c r="D221" s="106">
        <f>SUM(D195:D220)</f>
        <v>19</v>
      </c>
      <c r="E221" s="106">
        <f>SUM(E195:E220)</f>
        <v>7</v>
      </c>
      <c r="F221" s="7"/>
      <c r="G221" s="7"/>
      <c r="H221" s="7"/>
      <c r="I221" s="7"/>
      <c r="J221" s="7"/>
      <c r="K221" s="7"/>
      <c r="L221" s="7"/>
      <c r="M221" s="7"/>
      <c r="N221" s="7"/>
      <c r="O221" s="7"/>
    </row>
    <row r="224" spans="1:15" ht="15.75">
      <c r="C224" s="130" t="s">
        <v>486</v>
      </c>
      <c r="D224" s="93"/>
      <c r="E224" s="93"/>
      <c r="F224" s="135">
        <v>170</v>
      </c>
    </row>
    <row r="225" spans="3:6" ht="15.75">
      <c r="C225" s="130"/>
      <c r="D225" s="93"/>
      <c r="E225" s="93"/>
      <c r="F225" s="135"/>
    </row>
    <row r="226" spans="3:6" ht="28.5">
      <c r="E226" s="98"/>
      <c r="F226" s="99"/>
    </row>
    <row r="227" spans="3:6" ht="26.25">
      <c r="F227" s="105"/>
    </row>
  </sheetData>
  <mergeCells count="24">
    <mergeCell ref="C224:C225"/>
    <mergeCell ref="A88:K88"/>
    <mergeCell ref="A103:K103"/>
    <mergeCell ref="A111:K112"/>
    <mergeCell ref="A44:K44"/>
    <mergeCell ref="A47:K47"/>
    <mergeCell ref="A51:K51"/>
    <mergeCell ref="A56:K56"/>
    <mergeCell ref="A77:K77"/>
    <mergeCell ref="A194:K194"/>
    <mergeCell ref="A126:K126"/>
    <mergeCell ref="A132:K132"/>
    <mergeCell ref="A136:K136"/>
    <mergeCell ref="A140:K140"/>
    <mergeCell ref="A180:K180"/>
    <mergeCell ref="F224:F225"/>
    <mergeCell ref="A32:U32"/>
    <mergeCell ref="A36:K36"/>
    <mergeCell ref="A41:K41"/>
    <mergeCell ref="A1:U5"/>
    <mergeCell ref="A8:U8"/>
    <mergeCell ref="A13:U14"/>
    <mergeCell ref="A18:U19"/>
    <mergeCell ref="A22:U23"/>
  </mergeCells>
  <pageMargins left="0.7" right="0.7" top="0.75" bottom="0.75" header="0.3" footer="0.3"/>
  <pageSetup paperSize="5" scale="60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C82"/>
  <sheetViews>
    <sheetView tabSelected="1" topLeftCell="A16" zoomScaleNormal="100" workbookViewId="0">
      <selection activeCell="A26" sqref="A26"/>
    </sheetView>
  </sheetViews>
  <sheetFormatPr baseColWidth="10" defaultRowHeight="15"/>
  <cols>
    <col min="1" max="1" width="5" customWidth="1"/>
    <col min="2" max="2" width="23" customWidth="1"/>
    <col min="3" max="4" width="4.5703125" customWidth="1"/>
    <col min="5" max="5" width="9" customWidth="1"/>
    <col min="6" max="6" width="32" customWidth="1"/>
    <col min="7" max="7" width="36.140625" customWidth="1"/>
    <col min="8" max="8" width="11.42578125" customWidth="1"/>
    <col min="9" max="9" width="13.5703125" customWidth="1"/>
  </cols>
  <sheetData>
    <row r="1" spans="1:29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</row>
    <row r="2" spans="1:29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</row>
    <row r="3" spans="1:29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</row>
    <row r="4" spans="1:29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</row>
    <row r="5" spans="1:29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</row>
    <row r="6" spans="1:29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</row>
    <row r="7" spans="1:29" ht="24">
      <c r="A7" s="114" t="s">
        <v>0</v>
      </c>
      <c r="B7" s="114" t="s">
        <v>314</v>
      </c>
      <c r="C7" s="114" t="s">
        <v>514</v>
      </c>
      <c r="D7" s="114" t="s">
        <v>515</v>
      </c>
      <c r="E7" s="114" t="s">
        <v>1</v>
      </c>
      <c r="F7" s="114" t="s">
        <v>3</v>
      </c>
      <c r="G7" s="115" t="s">
        <v>312</v>
      </c>
      <c r="H7" s="116" t="s">
        <v>315</v>
      </c>
      <c r="I7" s="77" t="s">
        <v>316</v>
      </c>
      <c r="J7" s="7"/>
    </row>
    <row r="8" spans="1:29" ht="26.25" customHeight="1">
      <c r="A8" s="7">
        <v>1</v>
      </c>
      <c r="B8" s="7" t="s">
        <v>317</v>
      </c>
      <c r="C8" s="7">
        <v>1</v>
      </c>
      <c r="D8" s="7"/>
      <c r="E8" s="7">
        <v>189</v>
      </c>
      <c r="F8" s="7" t="s">
        <v>334</v>
      </c>
      <c r="G8" s="7" t="s">
        <v>335</v>
      </c>
      <c r="H8" s="11">
        <v>3300</v>
      </c>
      <c r="I8" s="117" t="s">
        <v>338</v>
      </c>
      <c r="J8" s="7"/>
    </row>
    <row r="9" spans="1:29" ht="30">
      <c r="A9" s="7">
        <v>2</v>
      </c>
      <c r="B9" s="7" t="s">
        <v>318</v>
      </c>
      <c r="C9" s="7"/>
      <c r="D9" s="7">
        <v>1</v>
      </c>
      <c r="E9" s="7">
        <v>189</v>
      </c>
      <c r="F9" s="7" t="s">
        <v>336</v>
      </c>
      <c r="G9" s="7" t="s">
        <v>337</v>
      </c>
      <c r="H9" s="11">
        <v>3300</v>
      </c>
      <c r="I9" s="117" t="s">
        <v>338</v>
      </c>
      <c r="J9" s="7"/>
    </row>
    <row r="10" spans="1:29" ht="30">
      <c r="A10" s="7">
        <v>3</v>
      </c>
      <c r="B10" s="7" t="s">
        <v>339</v>
      </c>
      <c r="C10" s="7"/>
      <c r="D10" s="7">
        <v>1</v>
      </c>
      <c r="E10" s="7">
        <v>189</v>
      </c>
      <c r="F10" s="7" t="s">
        <v>340</v>
      </c>
      <c r="G10" s="7" t="s">
        <v>341</v>
      </c>
      <c r="H10" s="11">
        <v>3300</v>
      </c>
      <c r="I10" s="117" t="s">
        <v>338</v>
      </c>
      <c r="J10" s="7"/>
    </row>
    <row r="11" spans="1:29" ht="30">
      <c r="A11" s="7">
        <v>4</v>
      </c>
      <c r="B11" s="7" t="s">
        <v>319</v>
      </c>
      <c r="C11" s="7">
        <v>1</v>
      </c>
      <c r="D11" s="7"/>
      <c r="E11" s="7">
        <v>189</v>
      </c>
      <c r="F11" s="117" t="s">
        <v>342</v>
      </c>
      <c r="G11" s="7" t="s">
        <v>343</v>
      </c>
      <c r="H11" s="11">
        <v>3300</v>
      </c>
      <c r="I11" s="117" t="s">
        <v>338</v>
      </c>
      <c r="J11" s="7"/>
    </row>
    <row r="12" spans="1:29" ht="30">
      <c r="A12" s="7">
        <v>5</v>
      </c>
      <c r="B12" s="7" t="s">
        <v>320</v>
      </c>
      <c r="C12" s="7">
        <v>1</v>
      </c>
      <c r="D12" s="7"/>
      <c r="E12" s="7">
        <v>189</v>
      </c>
      <c r="F12" s="7" t="s">
        <v>344</v>
      </c>
      <c r="G12" s="7" t="s">
        <v>345</v>
      </c>
      <c r="H12" s="11">
        <v>3300</v>
      </c>
      <c r="I12" s="117" t="s">
        <v>338</v>
      </c>
      <c r="J12" s="7"/>
    </row>
    <row r="13" spans="1:29" ht="30">
      <c r="A13" s="7">
        <v>6</v>
      </c>
      <c r="B13" s="7" t="s">
        <v>321</v>
      </c>
      <c r="C13" s="7"/>
      <c r="D13" s="7">
        <v>1</v>
      </c>
      <c r="E13" s="7">
        <v>189</v>
      </c>
      <c r="F13" s="117" t="s">
        <v>346</v>
      </c>
      <c r="G13" s="7" t="s">
        <v>347</v>
      </c>
      <c r="H13" s="11">
        <v>3300</v>
      </c>
      <c r="I13" s="117" t="s">
        <v>338</v>
      </c>
      <c r="J13" s="7"/>
    </row>
    <row r="14" spans="1:29" ht="30">
      <c r="A14" s="7">
        <v>7</v>
      </c>
      <c r="B14" s="7" t="s">
        <v>322</v>
      </c>
      <c r="C14" s="7"/>
      <c r="D14" s="7">
        <v>1</v>
      </c>
      <c r="E14" s="7">
        <v>189</v>
      </c>
      <c r="F14" s="117" t="s">
        <v>348</v>
      </c>
      <c r="G14" s="7" t="s">
        <v>349</v>
      </c>
      <c r="H14" s="11">
        <v>3300</v>
      </c>
      <c r="I14" s="117" t="s">
        <v>338</v>
      </c>
      <c r="J14" s="7"/>
    </row>
    <row r="15" spans="1:29" ht="30">
      <c r="A15" s="7">
        <v>8</v>
      </c>
      <c r="B15" s="7" t="s">
        <v>323</v>
      </c>
      <c r="C15" s="7">
        <v>1</v>
      </c>
      <c r="D15" s="7"/>
      <c r="E15" s="7">
        <v>189</v>
      </c>
      <c r="F15" s="117" t="s">
        <v>350</v>
      </c>
      <c r="G15" s="7" t="s">
        <v>313</v>
      </c>
      <c r="H15" s="11">
        <v>3300</v>
      </c>
      <c r="I15" s="117" t="s">
        <v>338</v>
      </c>
      <c r="J15" s="7"/>
    </row>
    <row r="16" spans="1:29" ht="30">
      <c r="A16" s="7">
        <v>9</v>
      </c>
      <c r="B16" s="7" t="s">
        <v>324</v>
      </c>
      <c r="C16" s="7">
        <v>1</v>
      </c>
      <c r="D16" s="7"/>
      <c r="E16" s="7">
        <v>189</v>
      </c>
      <c r="F16" s="117" t="s">
        <v>351</v>
      </c>
      <c r="G16" s="7" t="s">
        <v>313</v>
      </c>
      <c r="H16" s="11">
        <v>3300</v>
      </c>
      <c r="I16" s="117" t="s">
        <v>338</v>
      </c>
      <c r="J16" s="7"/>
    </row>
    <row r="17" spans="1:10" ht="30">
      <c r="A17" s="7">
        <v>10</v>
      </c>
      <c r="B17" s="7" t="s">
        <v>325</v>
      </c>
      <c r="C17" s="7">
        <v>1</v>
      </c>
      <c r="D17" s="7"/>
      <c r="E17" s="7">
        <v>189</v>
      </c>
      <c r="F17" s="117" t="s">
        <v>352</v>
      </c>
      <c r="G17" s="14" t="s">
        <v>353</v>
      </c>
      <c r="H17" s="11">
        <v>3300</v>
      </c>
      <c r="I17" s="117" t="s">
        <v>338</v>
      </c>
      <c r="J17" s="7"/>
    </row>
    <row r="18" spans="1:10" ht="30">
      <c r="A18" s="7">
        <v>11</v>
      </c>
      <c r="B18" s="7" t="s">
        <v>326</v>
      </c>
      <c r="C18" s="7">
        <v>1</v>
      </c>
      <c r="D18" s="7"/>
      <c r="E18" s="7">
        <v>189</v>
      </c>
      <c r="F18" s="117" t="s">
        <v>354</v>
      </c>
      <c r="G18" s="14" t="s">
        <v>353</v>
      </c>
      <c r="H18" s="11">
        <v>3300</v>
      </c>
      <c r="I18" s="117" t="s">
        <v>338</v>
      </c>
      <c r="J18" s="7"/>
    </row>
    <row r="19" spans="1:10" ht="30">
      <c r="A19" s="7">
        <v>12</v>
      </c>
      <c r="B19" s="7" t="s">
        <v>327</v>
      </c>
      <c r="C19" s="7">
        <v>1</v>
      </c>
      <c r="D19" s="7"/>
      <c r="E19" s="7">
        <v>189</v>
      </c>
      <c r="F19" s="117" t="s">
        <v>355</v>
      </c>
      <c r="G19" s="14" t="s">
        <v>353</v>
      </c>
      <c r="H19" s="11">
        <v>3300</v>
      </c>
      <c r="I19" s="117" t="s">
        <v>338</v>
      </c>
      <c r="J19" s="7"/>
    </row>
    <row r="20" spans="1:10" ht="30">
      <c r="A20" s="7">
        <v>13</v>
      </c>
      <c r="B20" s="7" t="s">
        <v>328</v>
      </c>
      <c r="C20" s="7">
        <v>1</v>
      </c>
      <c r="D20" s="7"/>
      <c r="E20" s="7">
        <v>189</v>
      </c>
      <c r="F20" s="117" t="s">
        <v>356</v>
      </c>
      <c r="G20" s="117" t="s">
        <v>353</v>
      </c>
      <c r="H20" s="11">
        <v>3300</v>
      </c>
      <c r="I20" s="117" t="s">
        <v>338</v>
      </c>
      <c r="J20" s="7"/>
    </row>
    <row r="21" spans="1:10" ht="30">
      <c r="A21" s="7">
        <v>14</v>
      </c>
      <c r="B21" s="7" t="s">
        <v>329</v>
      </c>
      <c r="C21" s="7">
        <v>1</v>
      </c>
      <c r="D21" s="7"/>
      <c r="E21" s="7">
        <v>189</v>
      </c>
      <c r="F21" s="117" t="s">
        <v>357</v>
      </c>
      <c r="G21" s="117" t="s">
        <v>353</v>
      </c>
      <c r="H21" s="11">
        <v>3300</v>
      </c>
      <c r="I21" s="117" t="s">
        <v>338</v>
      </c>
      <c r="J21" s="7"/>
    </row>
    <row r="22" spans="1:10" ht="30">
      <c r="A22" s="7">
        <v>15</v>
      </c>
      <c r="B22" s="7" t="s">
        <v>330</v>
      </c>
      <c r="C22" s="7">
        <v>1</v>
      </c>
      <c r="D22" s="7"/>
      <c r="E22" s="7">
        <v>189</v>
      </c>
      <c r="F22" s="117" t="s">
        <v>358</v>
      </c>
      <c r="G22" s="117" t="s">
        <v>353</v>
      </c>
      <c r="H22" s="11">
        <v>3300</v>
      </c>
      <c r="I22" s="117" t="s">
        <v>338</v>
      </c>
      <c r="J22" s="7"/>
    </row>
    <row r="23" spans="1:10" ht="45">
      <c r="A23" s="7">
        <v>16</v>
      </c>
      <c r="B23" s="7" t="s">
        <v>331</v>
      </c>
      <c r="C23" s="7"/>
      <c r="D23" s="7">
        <v>1</v>
      </c>
      <c r="E23" s="7">
        <v>189</v>
      </c>
      <c r="F23" s="117" t="s">
        <v>359</v>
      </c>
      <c r="G23" s="117" t="s">
        <v>360</v>
      </c>
      <c r="H23" s="11">
        <v>3300</v>
      </c>
      <c r="I23" s="117" t="s">
        <v>361</v>
      </c>
      <c r="J23" s="7"/>
    </row>
    <row r="24" spans="1:10" ht="30">
      <c r="A24" s="7">
        <v>17</v>
      </c>
      <c r="B24" s="7" t="s">
        <v>362</v>
      </c>
      <c r="C24" s="7">
        <v>1</v>
      </c>
      <c r="D24" s="7"/>
      <c r="E24" s="7">
        <v>189</v>
      </c>
      <c r="F24" s="117" t="s">
        <v>363</v>
      </c>
      <c r="G24" s="117" t="s">
        <v>364</v>
      </c>
      <c r="H24" s="11">
        <v>3300</v>
      </c>
      <c r="I24" s="117" t="s">
        <v>338</v>
      </c>
      <c r="J24" s="7"/>
    </row>
    <row r="25" spans="1:10" ht="30">
      <c r="A25" s="7">
        <v>18</v>
      </c>
      <c r="B25" s="7" t="s">
        <v>487</v>
      </c>
      <c r="C25" s="7">
        <v>1</v>
      </c>
      <c r="D25" s="7"/>
      <c r="E25" s="7">
        <v>189</v>
      </c>
      <c r="F25" s="117" t="s">
        <v>488</v>
      </c>
      <c r="G25" s="117" t="s">
        <v>489</v>
      </c>
      <c r="H25" s="11">
        <v>3300</v>
      </c>
      <c r="I25" s="117" t="s">
        <v>338</v>
      </c>
      <c r="J25" s="7"/>
    </row>
    <row r="26" spans="1:10" ht="30">
      <c r="A26" s="7">
        <v>19</v>
      </c>
      <c r="B26" s="7" t="s">
        <v>593</v>
      </c>
      <c r="C26" s="7">
        <v>1</v>
      </c>
      <c r="D26" s="7"/>
      <c r="E26" s="7">
        <v>189</v>
      </c>
      <c r="F26" s="117" t="s">
        <v>594</v>
      </c>
      <c r="G26" s="117" t="s">
        <v>595</v>
      </c>
      <c r="H26" s="11">
        <v>3300</v>
      </c>
      <c r="I26" s="117" t="s">
        <v>338</v>
      </c>
      <c r="J26" s="7"/>
    </row>
    <row r="27" spans="1:10" ht="30">
      <c r="A27" s="7">
        <v>19</v>
      </c>
      <c r="B27" s="7" t="s">
        <v>332</v>
      </c>
      <c r="C27" s="7">
        <v>1</v>
      </c>
      <c r="D27" s="7"/>
      <c r="E27" s="7">
        <v>189</v>
      </c>
      <c r="F27" s="117" t="s">
        <v>365</v>
      </c>
      <c r="G27" s="117" t="s">
        <v>345</v>
      </c>
      <c r="H27" s="11">
        <v>3300</v>
      </c>
      <c r="I27" s="117" t="s">
        <v>338</v>
      </c>
      <c r="J27" s="7"/>
    </row>
    <row r="28" spans="1:10" ht="30">
      <c r="A28" s="7">
        <v>20</v>
      </c>
      <c r="B28" s="7" t="s">
        <v>490</v>
      </c>
      <c r="C28" s="7">
        <v>1</v>
      </c>
      <c r="D28" s="7"/>
      <c r="E28" s="7">
        <v>189</v>
      </c>
      <c r="F28" s="117" t="s">
        <v>491</v>
      </c>
      <c r="G28" s="117" t="s">
        <v>492</v>
      </c>
      <c r="H28" s="11">
        <v>3300</v>
      </c>
      <c r="I28" s="117" t="s">
        <v>338</v>
      </c>
      <c r="J28" s="7"/>
    </row>
    <row r="29" spans="1:10" ht="60">
      <c r="A29" s="7">
        <v>21</v>
      </c>
      <c r="B29" s="7" t="s">
        <v>333</v>
      </c>
      <c r="C29" s="7"/>
      <c r="D29" s="7">
        <v>1</v>
      </c>
      <c r="E29" s="7">
        <v>189</v>
      </c>
      <c r="F29" s="117" t="s">
        <v>366</v>
      </c>
      <c r="G29" s="117" t="s">
        <v>367</v>
      </c>
      <c r="H29" s="11">
        <v>3300</v>
      </c>
      <c r="I29" s="117" t="s">
        <v>338</v>
      </c>
      <c r="J29" s="7"/>
    </row>
    <row r="30" spans="1:10" ht="30">
      <c r="A30" s="7">
        <v>22</v>
      </c>
      <c r="B30" s="7" t="s">
        <v>493</v>
      </c>
      <c r="C30" s="7">
        <v>1</v>
      </c>
      <c r="D30" s="7"/>
      <c r="E30" s="7">
        <v>189</v>
      </c>
      <c r="F30" s="117" t="s">
        <v>494</v>
      </c>
      <c r="G30" s="117" t="s">
        <v>495</v>
      </c>
      <c r="H30" s="11">
        <v>4000</v>
      </c>
      <c r="I30" s="117" t="s">
        <v>338</v>
      </c>
      <c r="J30" s="7"/>
    </row>
    <row r="31" spans="1:10" ht="30">
      <c r="A31" s="7">
        <v>23</v>
      </c>
      <c r="B31" s="7" t="s">
        <v>590</v>
      </c>
      <c r="C31" s="7">
        <v>1</v>
      </c>
      <c r="D31" s="7"/>
      <c r="E31" s="7">
        <v>189</v>
      </c>
      <c r="F31" s="117" t="s">
        <v>522</v>
      </c>
      <c r="G31" s="117" t="s">
        <v>353</v>
      </c>
      <c r="H31" s="11">
        <v>3300</v>
      </c>
      <c r="I31" s="117" t="s">
        <v>523</v>
      </c>
      <c r="J31" s="7"/>
    </row>
    <row r="32" spans="1:10" ht="30">
      <c r="A32" s="7">
        <v>24</v>
      </c>
      <c r="B32" s="7" t="s">
        <v>500</v>
      </c>
      <c r="C32" s="7">
        <v>1</v>
      </c>
      <c r="D32" s="7"/>
      <c r="E32" s="7">
        <v>189</v>
      </c>
      <c r="F32" s="117" t="s">
        <v>501</v>
      </c>
      <c r="G32" s="117" t="s">
        <v>502</v>
      </c>
      <c r="H32" s="11">
        <v>3300</v>
      </c>
      <c r="I32" s="117" t="s">
        <v>499</v>
      </c>
      <c r="J32" s="7"/>
    </row>
    <row r="33" spans="1:10" ht="30">
      <c r="A33" s="7">
        <v>25</v>
      </c>
      <c r="B33" s="7" t="s">
        <v>503</v>
      </c>
      <c r="C33" s="7"/>
      <c r="D33" s="7">
        <v>1</v>
      </c>
      <c r="E33" s="7">
        <v>189</v>
      </c>
      <c r="F33" s="117" t="s">
        <v>504</v>
      </c>
      <c r="G33" s="117" t="s">
        <v>505</v>
      </c>
      <c r="H33" s="11">
        <v>3300</v>
      </c>
      <c r="I33" s="117" t="s">
        <v>499</v>
      </c>
      <c r="J33" s="7"/>
    </row>
    <row r="34" spans="1:10" ht="30">
      <c r="A34" s="7">
        <v>26</v>
      </c>
      <c r="B34" s="7" t="s">
        <v>506</v>
      </c>
      <c r="C34" s="7">
        <v>1</v>
      </c>
      <c r="D34" s="7"/>
      <c r="E34" s="7">
        <v>189</v>
      </c>
      <c r="F34" s="117" t="s">
        <v>507</v>
      </c>
      <c r="G34" s="117" t="s">
        <v>353</v>
      </c>
      <c r="H34" s="11">
        <v>3300</v>
      </c>
      <c r="I34" s="117" t="s">
        <v>508</v>
      </c>
      <c r="J34" s="7"/>
    </row>
    <row r="35" spans="1:10" ht="30">
      <c r="A35" s="7">
        <v>27</v>
      </c>
      <c r="B35" s="7" t="s">
        <v>570</v>
      </c>
      <c r="C35" s="7">
        <v>1</v>
      </c>
      <c r="D35" s="7"/>
      <c r="E35" s="7">
        <v>189</v>
      </c>
      <c r="F35" s="117" t="s">
        <v>562</v>
      </c>
      <c r="G35" s="117" t="s">
        <v>353</v>
      </c>
      <c r="H35" s="11">
        <v>3300</v>
      </c>
      <c r="I35" s="117" t="s">
        <v>563</v>
      </c>
      <c r="J35" s="7"/>
    </row>
    <row r="36" spans="1:10" ht="30">
      <c r="A36" s="7">
        <v>28</v>
      </c>
      <c r="B36" s="7" t="s">
        <v>571</v>
      </c>
      <c r="C36" s="7">
        <v>1</v>
      </c>
      <c r="D36" s="7"/>
      <c r="E36" s="7">
        <v>189</v>
      </c>
      <c r="F36" s="117" t="s">
        <v>564</v>
      </c>
      <c r="G36" s="117" t="s">
        <v>565</v>
      </c>
      <c r="H36" s="11">
        <v>3300</v>
      </c>
      <c r="I36" s="117" t="s">
        <v>512</v>
      </c>
      <c r="J36" s="7"/>
    </row>
    <row r="37" spans="1:10" ht="30">
      <c r="A37" s="7">
        <v>29</v>
      </c>
      <c r="B37" s="7" t="s">
        <v>572</v>
      </c>
      <c r="C37" s="7">
        <v>1</v>
      </c>
      <c r="D37" s="7"/>
      <c r="E37" s="7">
        <v>189</v>
      </c>
      <c r="F37" s="117" t="s">
        <v>524</v>
      </c>
      <c r="G37" s="117" t="s">
        <v>353</v>
      </c>
      <c r="H37" s="11">
        <v>3300</v>
      </c>
      <c r="I37" s="117" t="s">
        <v>523</v>
      </c>
      <c r="J37" s="7"/>
    </row>
    <row r="38" spans="1:10" ht="30">
      <c r="A38" s="7">
        <v>30</v>
      </c>
      <c r="B38" s="7" t="s">
        <v>569</v>
      </c>
      <c r="C38" s="7">
        <v>1</v>
      </c>
      <c r="D38" s="7"/>
      <c r="E38" s="7">
        <v>189</v>
      </c>
      <c r="F38" s="117" t="s">
        <v>525</v>
      </c>
      <c r="G38" s="117" t="s">
        <v>526</v>
      </c>
      <c r="H38" s="11">
        <v>3800</v>
      </c>
      <c r="I38" s="117" t="s">
        <v>527</v>
      </c>
      <c r="J38" s="7"/>
    </row>
    <row r="39" spans="1:10" ht="30">
      <c r="A39" s="7">
        <v>31</v>
      </c>
      <c r="B39" s="7" t="s">
        <v>573</v>
      </c>
      <c r="C39" s="7">
        <v>1</v>
      </c>
      <c r="D39" s="7"/>
      <c r="E39" s="7">
        <v>189</v>
      </c>
      <c r="F39" s="117" t="s">
        <v>528</v>
      </c>
      <c r="G39" s="117" t="s">
        <v>526</v>
      </c>
      <c r="H39" s="11">
        <v>3600</v>
      </c>
      <c r="I39" s="117" t="s">
        <v>527</v>
      </c>
      <c r="J39" s="7"/>
    </row>
    <row r="40" spans="1:10" ht="30">
      <c r="A40" s="7">
        <v>32</v>
      </c>
      <c r="B40" s="7" t="s">
        <v>574</v>
      </c>
      <c r="C40" s="7">
        <v>1</v>
      </c>
      <c r="D40" s="7"/>
      <c r="E40" s="7">
        <v>189</v>
      </c>
      <c r="F40" s="117" t="s">
        <v>529</v>
      </c>
      <c r="G40" s="117" t="s">
        <v>526</v>
      </c>
      <c r="H40" s="11">
        <v>3600</v>
      </c>
      <c r="I40" s="117" t="s">
        <v>527</v>
      </c>
      <c r="J40" s="7"/>
    </row>
    <row r="41" spans="1:10" ht="30">
      <c r="A41" s="7"/>
      <c r="B41" s="7" t="s">
        <v>596</v>
      </c>
      <c r="C41" s="7">
        <v>1</v>
      </c>
      <c r="D41" s="7"/>
      <c r="E41" s="7">
        <v>189</v>
      </c>
      <c r="F41" s="117" t="s">
        <v>597</v>
      </c>
      <c r="G41" s="117" t="s">
        <v>598</v>
      </c>
      <c r="H41" s="11">
        <v>3300</v>
      </c>
      <c r="I41" s="117" t="s">
        <v>599</v>
      </c>
      <c r="J41" s="7"/>
    </row>
    <row r="42" spans="1:10" ht="30">
      <c r="A42" s="7">
        <v>33</v>
      </c>
      <c r="B42" s="7" t="s">
        <v>576</v>
      </c>
      <c r="C42" s="7"/>
      <c r="D42" s="7">
        <v>1</v>
      </c>
      <c r="E42" s="7">
        <v>189</v>
      </c>
      <c r="F42" s="117" t="s">
        <v>537</v>
      </c>
      <c r="G42" s="117" t="s">
        <v>538</v>
      </c>
      <c r="H42" s="11">
        <v>3275</v>
      </c>
      <c r="I42" s="117" t="s">
        <v>527</v>
      </c>
      <c r="J42" s="7"/>
    </row>
    <row r="43" spans="1:10" ht="30">
      <c r="A43" s="7">
        <v>34</v>
      </c>
      <c r="B43" s="7" t="s">
        <v>577</v>
      </c>
      <c r="C43" s="7"/>
      <c r="D43" s="7">
        <v>1</v>
      </c>
      <c r="E43" s="7">
        <v>189</v>
      </c>
      <c r="F43" s="117" t="s">
        <v>539</v>
      </c>
      <c r="G43" s="117" t="s">
        <v>538</v>
      </c>
      <c r="H43" s="11">
        <v>3000</v>
      </c>
      <c r="I43" s="117" t="s">
        <v>527</v>
      </c>
      <c r="J43" s="7"/>
    </row>
    <row r="44" spans="1:10" ht="30">
      <c r="A44" s="7">
        <v>35</v>
      </c>
      <c r="B44" s="7" t="s">
        <v>578</v>
      </c>
      <c r="C44" s="7">
        <v>1</v>
      </c>
      <c r="D44" s="7"/>
      <c r="E44" s="7">
        <v>189</v>
      </c>
      <c r="F44" s="117" t="s">
        <v>540</v>
      </c>
      <c r="G44" s="117" t="s">
        <v>541</v>
      </c>
      <c r="H44" s="11">
        <v>3600</v>
      </c>
      <c r="I44" s="117" t="s">
        <v>527</v>
      </c>
      <c r="J44" s="7"/>
    </row>
    <row r="45" spans="1:10" ht="30">
      <c r="A45" s="7">
        <v>36</v>
      </c>
      <c r="B45" s="7" t="s">
        <v>579</v>
      </c>
      <c r="C45" s="7">
        <v>1</v>
      </c>
      <c r="D45" s="7"/>
      <c r="E45" s="7">
        <v>189</v>
      </c>
      <c r="F45" s="117" t="s">
        <v>542</v>
      </c>
      <c r="G45" s="117" t="s">
        <v>543</v>
      </c>
      <c r="H45" s="11">
        <v>3600</v>
      </c>
      <c r="I45" s="117" t="s">
        <v>544</v>
      </c>
      <c r="J45" s="7"/>
    </row>
    <row r="46" spans="1:10" ht="30">
      <c r="A46" s="7">
        <v>37</v>
      </c>
      <c r="B46" s="7" t="s">
        <v>580</v>
      </c>
      <c r="C46" s="7">
        <v>1</v>
      </c>
      <c r="D46" s="7"/>
      <c r="E46" s="7">
        <v>189</v>
      </c>
      <c r="F46" s="117" t="s">
        <v>545</v>
      </c>
      <c r="G46" s="117" t="s">
        <v>546</v>
      </c>
      <c r="H46" s="11">
        <v>3600</v>
      </c>
      <c r="I46" s="117" t="s">
        <v>527</v>
      </c>
      <c r="J46" s="7"/>
    </row>
    <row r="47" spans="1:10" ht="30">
      <c r="A47" s="7">
        <v>38</v>
      </c>
      <c r="B47" s="7" t="s">
        <v>581</v>
      </c>
      <c r="C47" s="7">
        <v>1</v>
      </c>
      <c r="D47" s="7"/>
      <c r="E47" s="7">
        <v>189</v>
      </c>
      <c r="F47" s="117" t="s">
        <v>547</v>
      </c>
      <c r="G47" s="117" t="s">
        <v>548</v>
      </c>
      <c r="H47" s="11">
        <v>3600</v>
      </c>
      <c r="I47" s="117" t="s">
        <v>527</v>
      </c>
      <c r="J47" s="7"/>
    </row>
    <row r="48" spans="1:10" ht="30">
      <c r="A48" s="7">
        <v>39</v>
      </c>
      <c r="B48" s="7" t="s">
        <v>582</v>
      </c>
      <c r="C48" s="7">
        <v>1</v>
      </c>
      <c r="D48" s="7"/>
      <c r="E48" s="7">
        <v>189</v>
      </c>
      <c r="F48" s="117" t="s">
        <v>549</v>
      </c>
      <c r="G48" s="117" t="s">
        <v>548</v>
      </c>
      <c r="H48" s="11">
        <v>3600</v>
      </c>
      <c r="I48" s="117" t="s">
        <v>527</v>
      </c>
      <c r="J48" s="7"/>
    </row>
    <row r="49" spans="1:10" ht="30">
      <c r="A49" s="7">
        <v>40</v>
      </c>
      <c r="B49" s="7" t="s">
        <v>575</v>
      </c>
      <c r="C49" s="7">
        <v>1</v>
      </c>
      <c r="D49" s="7"/>
      <c r="E49" s="7">
        <v>189</v>
      </c>
      <c r="F49" s="117" t="s">
        <v>535</v>
      </c>
      <c r="G49" s="117" t="s">
        <v>536</v>
      </c>
      <c r="H49" s="11">
        <v>3300</v>
      </c>
      <c r="I49" s="117" t="s">
        <v>532</v>
      </c>
      <c r="J49" s="7"/>
    </row>
    <row r="50" spans="1:10" ht="30">
      <c r="A50" s="7">
        <v>41</v>
      </c>
      <c r="B50" s="7" t="s">
        <v>583</v>
      </c>
      <c r="C50" s="7"/>
      <c r="D50" s="7">
        <v>1</v>
      </c>
      <c r="E50" s="7">
        <v>189</v>
      </c>
      <c r="F50" s="117" t="s">
        <v>550</v>
      </c>
      <c r="G50" s="117" t="s">
        <v>551</v>
      </c>
      <c r="H50" s="11">
        <v>3300</v>
      </c>
      <c r="I50" s="117" t="s">
        <v>527</v>
      </c>
      <c r="J50" s="7"/>
    </row>
    <row r="51" spans="1:10" ht="30">
      <c r="A51" s="7">
        <v>42</v>
      </c>
      <c r="B51" s="118" t="s">
        <v>584</v>
      </c>
      <c r="C51" s="7"/>
      <c r="D51" s="7">
        <v>1</v>
      </c>
      <c r="E51" s="7">
        <v>189</v>
      </c>
      <c r="F51" s="117" t="s">
        <v>552</v>
      </c>
      <c r="G51" s="117" t="s">
        <v>551</v>
      </c>
      <c r="H51" s="11">
        <v>3300</v>
      </c>
      <c r="I51" s="117" t="s">
        <v>527</v>
      </c>
      <c r="J51" s="7"/>
    </row>
    <row r="52" spans="1:10" ht="30">
      <c r="A52" s="7">
        <v>43</v>
      </c>
      <c r="B52" s="7" t="s">
        <v>585</v>
      </c>
      <c r="C52" s="7"/>
      <c r="D52" s="7">
        <v>1</v>
      </c>
      <c r="E52" s="7">
        <v>189</v>
      </c>
      <c r="F52" s="117" t="s">
        <v>553</v>
      </c>
      <c r="G52" s="117" t="s">
        <v>551</v>
      </c>
      <c r="H52" s="11">
        <v>3300</v>
      </c>
      <c r="I52" s="117" t="s">
        <v>554</v>
      </c>
      <c r="J52" s="7"/>
    </row>
    <row r="53" spans="1:10" ht="30">
      <c r="A53" s="7">
        <v>44</v>
      </c>
      <c r="B53" s="7" t="s">
        <v>586</v>
      </c>
      <c r="C53" s="7"/>
      <c r="D53" s="7">
        <v>1</v>
      </c>
      <c r="E53" s="7">
        <v>189</v>
      </c>
      <c r="F53" s="117" t="s">
        <v>555</v>
      </c>
      <c r="G53" s="117" t="s">
        <v>551</v>
      </c>
      <c r="H53" s="11">
        <v>3300</v>
      </c>
      <c r="I53" s="117" t="s">
        <v>527</v>
      </c>
      <c r="J53" s="7"/>
    </row>
    <row r="54" spans="1:10" ht="30">
      <c r="A54" s="7">
        <v>45</v>
      </c>
      <c r="B54" s="7" t="s">
        <v>587</v>
      </c>
      <c r="C54" s="7"/>
      <c r="D54" s="7">
        <v>1</v>
      </c>
      <c r="E54" s="7">
        <v>189</v>
      </c>
      <c r="F54" s="117" t="s">
        <v>556</v>
      </c>
      <c r="G54" s="117" t="s">
        <v>551</v>
      </c>
      <c r="H54" s="11">
        <v>3300</v>
      </c>
      <c r="I54" s="117" t="s">
        <v>527</v>
      </c>
      <c r="J54" s="7"/>
    </row>
    <row r="55" spans="1:10" ht="30">
      <c r="A55" s="7">
        <v>46</v>
      </c>
      <c r="B55" s="7" t="s">
        <v>588</v>
      </c>
      <c r="C55" s="7"/>
      <c r="D55" s="7">
        <v>1</v>
      </c>
      <c r="E55" s="7">
        <v>189</v>
      </c>
      <c r="F55" s="117" t="s">
        <v>557</v>
      </c>
      <c r="G55" s="117" t="s">
        <v>558</v>
      </c>
      <c r="H55" s="11">
        <v>3300</v>
      </c>
      <c r="I55" s="117" t="s">
        <v>559</v>
      </c>
      <c r="J55" s="7"/>
    </row>
    <row r="56" spans="1:10" ht="30">
      <c r="A56" s="7">
        <v>47</v>
      </c>
      <c r="B56" s="7" t="s">
        <v>589</v>
      </c>
      <c r="C56" s="7"/>
      <c r="D56" s="7">
        <v>1</v>
      </c>
      <c r="E56" s="7">
        <v>189</v>
      </c>
      <c r="F56" s="117" t="s">
        <v>560</v>
      </c>
      <c r="G56" s="117" t="s">
        <v>551</v>
      </c>
      <c r="H56" s="11">
        <v>3300</v>
      </c>
      <c r="I56" s="117" t="s">
        <v>527</v>
      </c>
      <c r="J56" s="7"/>
    </row>
    <row r="57" spans="1:10" ht="30">
      <c r="A57" s="7"/>
      <c r="B57" s="7" t="s">
        <v>602</v>
      </c>
      <c r="C57" s="7"/>
      <c r="D57" s="7">
        <v>1</v>
      </c>
      <c r="E57" s="7">
        <v>189</v>
      </c>
      <c r="F57" s="117" t="s">
        <v>600</v>
      </c>
      <c r="G57" s="117" t="s">
        <v>551</v>
      </c>
      <c r="H57" s="11">
        <v>3300</v>
      </c>
      <c r="I57" s="117" t="s">
        <v>601</v>
      </c>
      <c r="J57" s="7"/>
    </row>
    <row r="58" spans="1:10" ht="30">
      <c r="A58" s="7"/>
      <c r="B58" s="7" t="s">
        <v>609</v>
      </c>
      <c r="C58" s="7"/>
      <c r="D58" s="7">
        <v>1</v>
      </c>
      <c r="E58" s="7">
        <v>189</v>
      </c>
      <c r="F58" s="117" t="s">
        <v>603</v>
      </c>
      <c r="G58" s="117" t="s">
        <v>551</v>
      </c>
      <c r="H58" s="11">
        <v>3300</v>
      </c>
      <c r="I58" s="117" t="s">
        <v>601</v>
      </c>
      <c r="J58" s="7"/>
    </row>
    <row r="59" spans="1:10" ht="30">
      <c r="A59" s="7"/>
      <c r="B59" s="7" t="s">
        <v>610</v>
      </c>
      <c r="C59" s="7">
        <v>1</v>
      </c>
      <c r="D59" s="7"/>
      <c r="E59" s="7">
        <v>189</v>
      </c>
      <c r="F59" s="117" t="s">
        <v>604</v>
      </c>
      <c r="G59" s="117" t="s">
        <v>605</v>
      </c>
      <c r="H59" s="11">
        <v>3300</v>
      </c>
      <c r="I59" s="117" t="s">
        <v>527</v>
      </c>
      <c r="J59" s="7"/>
    </row>
    <row r="60" spans="1:10" ht="30">
      <c r="A60" s="7"/>
      <c r="B60" s="7" t="s">
        <v>611</v>
      </c>
      <c r="C60" s="7"/>
      <c r="D60" s="7">
        <v>1</v>
      </c>
      <c r="E60" s="7">
        <v>189</v>
      </c>
      <c r="F60" s="117" t="s">
        <v>606</v>
      </c>
      <c r="G60" s="117" t="s">
        <v>607</v>
      </c>
      <c r="H60" s="11">
        <v>3300</v>
      </c>
      <c r="I60" s="117" t="s">
        <v>608</v>
      </c>
      <c r="J60" s="7"/>
    </row>
    <row r="61" spans="1:10" ht="30">
      <c r="A61" s="7"/>
      <c r="B61" s="7" t="s">
        <v>612</v>
      </c>
      <c r="C61" s="7"/>
      <c r="D61" s="7">
        <v>1</v>
      </c>
      <c r="E61" s="7">
        <v>189</v>
      </c>
      <c r="F61" s="117" t="s">
        <v>613</v>
      </c>
      <c r="G61" s="117" t="s">
        <v>364</v>
      </c>
      <c r="H61" s="11">
        <v>3300</v>
      </c>
      <c r="I61" s="117" t="s">
        <v>614</v>
      </c>
      <c r="J61" s="7"/>
    </row>
    <row r="62" spans="1:10" ht="30">
      <c r="A62" s="7"/>
      <c r="B62" s="7" t="s">
        <v>615</v>
      </c>
      <c r="C62" s="7">
        <v>1</v>
      </c>
      <c r="D62" s="7"/>
      <c r="E62" s="7">
        <v>189</v>
      </c>
      <c r="F62" s="117" t="s">
        <v>616</v>
      </c>
      <c r="G62" s="117" t="s">
        <v>617</v>
      </c>
      <c r="H62" s="11">
        <v>3300</v>
      </c>
      <c r="I62" s="117" t="s">
        <v>618</v>
      </c>
      <c r="J62" s="7"/>
    </row>
    <row r="63" spans="1:10" ht="30">
      <c r="A63" s="7"/>
      <c r="B63" s="7" t="s">
        <v>620</v>
      </c>
      <c r="C63" s="7">
        <v>1</v>
      </c>
      <c r="D63" s="7"/>
      <c r="E63" s="7">
        <v>189</v>
      </c>
      <c r="F63" s="117" t="s">
        <v>619</v>
      </c>
      <c r="G63" s="117" t="s">
        <v>526</v>
      </c>
      <c r="H63" s="11">
        <v>3300</v>
      </c>
      <c r="I63" s="117" t="s">
        <v>618</v>
      </c>
      <c r="J63" s="7"/>
    </row>
    <row r="64" spans="1:10" ht="30">
      <c r="A64" s="7"/>
      <c r="B64" s="7" t="s">
        <v>621</v>
      </c>
      <c r="C64" s="7">
        <v>1</v>
      </c>
      <c r="D64" s="7"/>
      <c r="E64" s="7">
        <v>189</v>
      </c>
      <c r="F64" s="117" t="s">
        <v>622</v>
      </c>
      <c r="G64" s="117" t="s">
        <v>623</v>
      </c>
      <c r="H64" s="11">
        <v>3300</v>
      </c>
      <c r="I64" s="117" t="s">
        <v>618</v>
      </c>
      <c r="J64" s="7"/>
    </row>
    <row r="65" spans="1:10" ht="30">
      <c r="A65" s="7"/>
      <c r="B65" s="7" t="s">
        <v>624</v>
      </c>
      <c r="C65" s="7"/>
      <c r="D65" s="7">
        <v>1</v>
      </c>
      <c r="E65" s="7">
        <v>189</v>
      </c>
      <c r="F65" s="117" t="s">
        <v>625</v>
      </c>
      <c r="G65" s="117" t="s">
        <v>623</v>
      </c>
      <c r="H65" s="11">
        <v>3300</v>
      </c>
      <c r="I65" s="117" t="s">
        <v>618</v>
      </c>
      <c r="J65" s="7"/>
    </row>
    <row r="66" spans="1:10" ht="30">
      <c r="A66" s="7"/>
      <c r="B66" s="7" t="s">
        <v>626</v>
      </c>
      <c r="C66" s="7"/>
      <c r="D66" s="7">
        <v>1</v>
      </c>
      <c r="E66" s="7">
        <v>189</v>
      </c>
      <c r="F66" s="117" t="s">
        <v>627</v>
      </c>
      <c r="G66" s="117" t="s">
        <v>623</v>
      </c>
      <c r="H66" s="11">
        <v>3300</v>
      </c>
      <c r="I66" s="117" t="s">
        <v>618</v>
      </c>
      <c r="J66" s="7"/>
    </row>
    <row r="67" spans="1:10" ht="30">
      <c r="A67" s="7"/>
      <c r="B67" s="7" t="s">
        <v>628</v>
      </c>
      <c r="C67" s="7"/>
      <c r="D67" s="7">
        <v>1</v>
      </c>
      <c r="E67" s="7">
        <v>189</v>
      </c>
      <c r="F67" s="117" t="s">
        <v>629</v>
      </c>
      <c r="G67" s="117" t="s">
        <v>623</v>
      </c>
      <c r="H67" s="11">
        <v>3300</v>
      </c>
      <c r="I67" s="117" t="s">
        <v>630</v>
      </c>
      <c r="J67" s="7"/>
    </row>
    <row r="68" spans="1:10" ht="30">
      <c r="A68" s="7"/>
      <c r="B68" s="7" t="s">
        <v>631</v>
      </c>
      <c r="C68" s="7"/>
      <c r="D68" s="7">
        <v>1</v>
      </c>
      <c r="E68" s="7">
        <v>189</v>
      </c>
      <c r="F68" s="117" t="s">
        <v>632</v>
      </c>
      <c r="G68" s="117" t="s">
        <v>623</v>
      </c>
      <c r="H68" s="11">
        <v>3300</v>
      </c>
      <c r="I68" s="117" t="s">
        <v>630</v>
      </c>
      <c r="J68" s="7"/>
    </row>
    <row r="69" spans="1:10" ht="30">
      <c r="A69" s="7"/>
      <c r="B69" s="7" t="s">
        <v>633</v>
      </c>
      <c r="C69" s="7"/>
      <c r="D69" s="7">
        <v>1</v>
      </c>
      <c r="E69" s="7">
        <v>189</v>
      </c>
      <c r="F69" s="117" t="s">
        <v>634</v>
      </c>
      <c r="G69" s="117" t="s">
        <v>623</v>
      </c>
      <c r="H69" s="11">
        <v>3300</v>
      </c>
      <c r="I69" s="117" t="s">
        <v>635</v>
      </c>
      <c r="J69" s="7"/>
    </row>
    <row r="70" spans="1:10" ht="30">
      <c r="A70" s="7"/>
      <c r="B70" s="7" t="s">
        <v>636</v>
      </c>
      <c r="C70" s="7"/>
      <c r="D70" s="7">
        <v>1</v>
      </c>
      <c r="E70" s="7">
        <v>189</v>
      </c>
      <c r="F70" s="117" t="s">
        <v>637</v>
      </c>
      <c r="G70" s="117" t="s">
        <v>623</v>
      </c>
      <c r="H70" s="11">
        <v>3300</v>
      </c>
      <c r="I70" s="117" t="s">
        <v>618</v>
      </c>
      <c r="J70" s="7"/>
    </row>
    <row r="71" spans="1:10" ht="30">
      <c r="A71" s="7"/>
      <c r="B71" s="7" t="s">
        <v>638</v>
      </c>
      <c r="C71" s="7"/>
      <c r="D71" s="7">
        <v>1</v>
      </c>
      <c r="E71" s="7">
        <v>189</v>
      </c>
      <c r="F71" s="117" t="s">
        <v>639</v>
      </c>
      <c r="G71" s="117" t="s">
        <v>623</v>
      </c>
      <c r="H71" s="11">
        <v>3300</v>
      </c>
      <c r="I71" s="117" t="s">
        <v>618</v>
      </c>
      <c r="J71" s="7"/>
    </row>
    <row r="72" spans="1:10" ht="30">
      <c r="A72" s="7"/>
      <c r="B72" s="7" t="s">
        <v>640</v>
      </c>
      <c r="C72" s="7">
        <v>1</v>
      </c>
      <c r="D72" s="7"/>
      <c r="E72" s="7">
        <v>189</v>
      </c>
      <c r="F72" s="117" t="s">
        <v>641</v>
      </c>
      <c r="G72" s="117" t="s">
        <v>623</v>
      </c>
      <c r="H72" s="11">
        <v>3300</v>
      </c>
      <c r="I72" s="117" t="s">
        <v>618</v>
      </c>
      <c r="J72" s="7"/>
    </row>
    <row r="73" spans="1:10" ht="30">
      <c r="A73" s="7"/>
      <c r="B73" s="7" t="s">
        <v>642</v>
      </c>
      <c r="C73" s="7"/>
      <c r="D73" s="7">
        <v>1</v>
      </c>
      <c r="E73" s="7">
        <v>189</v>
      </c>
      <c r="F73" s="117" t="s">
        <v>643</v>
      </c>
      <c r="G73" s="117" t="s">
        <v>623</v>
      </c>
      <c r="H73" s="11">
        <v>3300</v>
      </c>
      <c r="I73" s="117" t="s">
        <v>618</v>
      </c>
      <c r="J73" s="7"/>
    </row>
    <row r="74" spans="1:10" ht="30">
      <c r="A74" s="7"/>
      <c r="B74" s="7" t="s">
        <v>647</v>
      </c>
      <c r="C74" s="7"/>
      <c r="D74" s="7">
        <v>1</v>
      </c>
      <c r="E74" s="7">
        <v>189</v>
      </c>
      <c r="F74" s="117" t="s">
        <v>648</v>
      </c>
      <c r="G74" s="117" t="s">
        <v>649</v>
      </c>
      <c r="H74" s="11">
        <v>3300</v>
      </c>
      <c r="I74" s="117" t="s">
        <v>650</v>
      </c>
      <c r="J74" s="7"/>
    </row>
    <row r="75" spans="1:10" ht="30">
      <c r="A75" s="7"/>
      <c r="B75" s="7" t="s">
        <v>651</v>
      </c>
      <c r="C75" s="7">
        <v>1</v>
      </c>
      <c r="D75" s="7"/>
      <c r="E75" s="7">
        <v>189</v>
      </c>
      <c r="F75" s="117" t="s">
        <v>652</v>
      </c>
      <c r="G75" s="117" t="s">
        <v>313</v>
      </c>
      <c r="H75" s="11">
        <v>3300</v>
      </c>
      <c r="I75" s="117" t="s">
        <v>653</v>
      </c>
      <c r="J75" s="7"/>
    </row>
    <row r="76" spans="1:10" ht="30">
      <c r="A76" s="7"/>
      <c r="B76" s="7" t="s">
        <v>644</v>
      </c>
      <c r="C76" s="7"/>
      <c r="D76" s="7">
        <v>1</v>
      </c>
      <c r="E76" s="7">
        <v>189</v>
      </c>
      <c r="F76" s="117" t="s">
        <v>645</v>
      </c>
      <c r="G76" s="117" t="s">
        <v>646</v>
      </c>
      <c r="H76" s="11">
        <v>3300</v>
      </c>
      <c r="I76" s="117" t="s">
        <v>618</v>
      </c>
      <c r="J76" s="7"/>
    </row>
    <row r="77" spans="1:10" ht="30">
      <c r="A77" s="7"/>
      <c r="B77" s="7" t="s">
        <v>654</v>
      </c>
      <c r="C77" s="7">
        <v>1</v>
      </c>
      <c r="D77" s="7"/>
      <c r="E77" s="7">
        <v>189</v>
      </c>
      <c r="F77" s="7" t="s">
        <v>655</v>
      </c>
      <c r="G77" s="117" t="s">
        <v>656</v>
      </c>
      <c r="H77" s="11">
        <v>7500</v>
      </c>
      <c r="I77" s="117" t="s">
        <v>657</v>
      </c>
      <c r="J77" s="7"/>
    </row>
    <row r="78" spans="1:10">
      <c r="A78" s="7"/>
      <c r="B78" s="137" t="s">
        <v>591</v>
      </c>
      <c r="C78" s="137"/>
      <c r="D78" s="137"/>
      <c r="E78" s="138"/>
      <c r="F78" s="7"/>
      <c r="G78" s="7"/>
      <c r="H78" s="7"/>
      <c r="I78" s="7"/>
      <c r="J78" s="7"/>
    </row>
    <row r="79" spans="1:10">
      <c r="A79" s="7"/>
      <c r="B79" s="138"/>
      <c r="C79" s="138"/>
      <c r="D79" s="138"/>
      <c r="E79" s="138"/>
      <c r="F79" s="7"/>
      <c r="G79" s="7"/>
      <c r="H79" s="7"/>
      <c r="I79" s="7"/>
      <c r="J79" s="7"/>
    </row>
    <row r="80" spans="1:10">
      <c r="A80" s="7"/>
      <c r="B80" s="7"/>
      <c r="C80" s="7"/>
      <c r="D80" s="7"/>
      <c r="E80" s="7"/>
      <c r="F80" s="7"/>
      <c r="G80" s="7"/>
      <c r="H80" s="7"/>
      <c r="I80" s="7"/>
      <c r="J80" s="7"/>
    </row>
    <row r="81" spans="1:10">
      <c r="A81" s="7"/>
      <c r="B81" s="7"/>
      <c r="C81" s="7"/>
      <c r="D81" s="7"/>
      <c r="E81" s="7"/>
      <c r="F81" s="7"/>
      <c r="G81" s="7"/>
      <c r="H81" s="7"/>
      <c r="I81" s="7"/>
      <c r="J81" s="7"/>
    </row>
    <row r="82" spans="1:10">
      <c r="A82" s="7"/>
      <c r="B82" s="7"/>
      <c r="C82" s="7"/>
      <c r="D82" s="7"/>
      <c r="E82" s="7"/>
      <c r="F82" s="7"/>
      <c r="G82" s="7"/>
      <c r="H82" s="7"/>
      <c r="I82" s="7"/>
      <c r="J82" s="7"/>
    </row>
  </sheetData>
  <mergeCells count="3">
    <mergeCell ref="B1:AC6"/>
    <mergeCell ref="A1:A6"/>
    <mergeCell ref="B78:E79"/>
  </mergeCells>
  <pageMargins left="0.7" right="0.7" top="0.75" bottom="0.75" header="0.3" footer="0.3"/>
  <pageSetup paperSize="5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  <pageSetUpPr fitToPage="1"/>
  </sheetPr>
  <dimension ref="A1:Z45"/>
  <sheetViews>
    <sheetView topLeftCell="A31" workbookViewId="0">
      <selection activeCell="D44" sqref="D44"/>
    </sheetView>
  </sheetViews>
  <sheetFormatPr baseColWidth="10" defaultRowHeight="15"/>
  <cols>
    <col min="1" max="1" width="3.28515625" customWidth="1"/>
    <col min="2" max="2" width="22" customWidth="1"/>
    <col min="3" max="3" width="9.28515625" customWidth="1"/>
    <col min="4" max="4" width="34" customWidth="1"/>
    <col min="5" max="5" width="25.28515625" customWidth="1"/>
    <col min="6" max="6" width="12" bestFit="1" customWidth="1"/>
    <col min="7" max="7" width="13.85546875" customWidth="1"/>
    <col min="8" max="8" width="4.42578125" customWidth="1"/>
    <col min="9" max="9" width="4.28515625" customWidth="1"/>
  </cols>
  <sheetData>
    <row r="1" spans="1:26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spans="1:26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</row>
    <row r="4" spans="1:26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</row>
    <row r="5" spans="1:26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</row>
    <row r="6" spans="1:26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</row>
    <row r="7" spans="1:26" ht="45">
      <c r="A7" s="119" t="s">
        <v>0</v>
      </c>
      <c r="B7" s="120" t="s">
        <v>314</v>
      </c>
      <c r="C7" s="119" t="s">
        <v>1</v>
      </c>
      <c r="D7" s="121" t="s">
        <v>3</v>
      </c>
      <c r="E7" s="121" t="s">
        <v>5</v>
      </c>
      <c r="F7" s="122" t="s">
        <v>315</v>
      </c>
      <c r="G7" s="121" t="s">
        <v>316</v>
      </c>
      <c r="H7" s="121" t="s">
        <v>514</v>
      </c>
      <c r="I7" s="121" t="s">
        <v>515</v>
      </c>
    </row>
    <row r="8" spans="1:26" ht="45">
      <c r="A8" s="7">
        <v>1</v>
      </c>
      <c r="B8" s="7" t="s">
        <v>368</v>
      </c>
      <c r="C8" s="7">
        <v>184</v>
      </c>
      <c r="D8" s="117" t="s">
        <v>398</v>
      </c>
      <c r="E8" s="117" t="s">
        <v>369</v>
      </c>
      <c r="F8" s="11">
        <v>10000</v>
      </c>
      <c r="G8" s="117" t="s">
        <v>338</v>
      </c>
      <c r="H8" s="7">
        <v>1</v>
      </c>
      <c r="I8" s="7"/>
    </row>
    <row r="9" spans="1:26" ht="30">
      <c r="A9" s="7">
        <v>2</v>
      </c>
      <c r="B9" s="7" t="s">
        <v>370</v>
      </c>
      <c r="C9" s="7">
        <v>22</v>
      </c>
      <c r="D9" s="117" t="s">
        <v>371</v>
      </c>
      <c r="E9" s="117" t="s">
        <v>372</v>
      </c>
      <c r="F9" s="11">
        <v>8200</v>
      </c>
      <c r="G9" s="117" t="s">
        <v>338</v>
      </c>
      <c r="H9" s="7"/>
      <c r="I9" s="7">
        <v>1</v>
      </c>
    </row>
    <row r="10" spans="1:26" ht="30">
      <c r="A10" s="7">
        <v>3</v>
      </c>
      <c r="B10" s="7" t="s">
        <v>373</v>
      </c>
      <c r="C10" s="7">
        <v>183</v>
      </c>
      <c r="D10" s="117" t="s">
        <v>374</v>
      </c>
      <c r="E10" s="7" t="s">
        <v>375</v>
      </c>
      <c r="F10" s="11">
        <v>9000</v>
      </c>
      <c r="G10" s="117" t="s">
        <v>338</v>
      </c>
      <c r="H10" s="7">
        <v>1</v>
      </c>
      <c r="I10" s="7"/>
    </row>
    <row r="11" spans="1:26" ht="60">
      <c r="A11" s="7">
        <v>4</v>
      </c>
      <c r="B11" s="7" t="s">
        <v>376</v>
      </c>
      <c r="C11" s="7">
        <v>183</v>
      </c>
      <c r="D11" s="117" t="s">
        <v>377</v>
      </c>
      <c r="E11" s="117" t="s">
        <v>378</v>
      </c>
      <c r="F11" s="11">
        <v>5000</v>
      </c>
      <c r="G11" s="117" t="s">
        <v>338</v>
      </c>
      <c r="H11" s="7">
        <v>1</v>
      </c>
      <c r="I11" s="7"/>
    </row>
    <row r="12" spans="1:26" ht="30">
      <c r="A12" s="7">
        <v>5</v>
      </c>
      <c r="B12" s="7" t="s">
        <v>379</v>
      </c>
      <c r="C12" s="7">
        <v>22</v>
      </c>
      <c r="D12" s="117" t="s">
        <v>380</v>
      </c>
      <c r="E12" s="117" t="s">
        <v>381</v>
      </c>
      <c r="F12" s="11">
        <v>6200</v>
      </c>
      <c r="G12" s="117" t="s">
        <v>338</v>
      </c>
      <c r="H12" s="7">
        <v>1</v>
      </c>
      <c r="I12" s="7"/>
    </row>
    <row r="13" spans="1:26" ht="45">
      <c r="A13" s="7">
        <v>6</v>
      </c>
      <c r="B13" s="7" t="s">
        <v>382</v>
      </c>
      <c r="C13" s="7">
        <v>22</v>
      </c>
      <c r="D13" s="117" t="s">
        <v>383</v>
      </c>
      <c r="E13" s="117" t="s">
        <v>384</v>
      </c>
      <c r="F13" s="11">
        <v>6600</v>
      </c>
      <c r="G13" s="117" t="s">
        <v>338</v>
      </c>
      <c r="H13" s="113"/>
      <c r="I13" s="7">
        <v>1</v>
      </c>
    </row>
    <row r="14" spans="1:26" ht="30">
      <c r="A14" s="7">
        <v>7</v>
      </c>
      <c r="B14" s="7" t="s">
        <v>385</v>
      </c>
      <c r="C14" s="7">
        <v>22</v>
      </c>
      <c r="D14" s="117" t="s">
        <v>386</v>
      </c>
      <c r="E14" s="117" t="s">
        <v>387</v>
      </c>
      <c r="F14" s="11">
        <v>6200</v>
      </c>
      <c r="G14" s="117" t="s">
        <v>338</v>
      </c>
      <c r="H14" s="7">
        <v>1</v>
      </c>
      <c r="I14" s="7"/>
    </row>
    <row r="15" spans="1:26" ht="30">
      <c r="A15" s="7">
        <v>8</v>
      </c>
      <c r="B15" s="7" t="s">
        <v>388</v>
      </c>
      <c r="C15" s="7">
        <v>22</v>
      </c>
      <c r="D15" s="117" t="s">
        <v>389</v>
      </c>
      <c r="E15" s="117" t="s">
        <v>390</v>
      </c>
      <c r="F15" s="11">
        <v>8000</v>
      </c>
      <c r="G15" s="117" t="s">
        <v>338</v>
      </c>
      <c r="H15" s="7">
        <v>1</v>
      </c>
      <c r="I15" s="7"/>
    </row>
    <row r="16" spans="1:26" ht="45">
      <c r="A16" s="7">
        <v>9</v>
      </c>
      <c r="B16" s="7" t="s">
        <v>391</v>
      </c>
      <c r="C16" s="7">
        <v>22</v>
      </c>
      <c r="D16" s="117" t="s">
        <v>392</v>
      </c>
      <c r="E16" s="117" t="s">
        <v>393</v>
      </c>
      <c r="F16" s="11">
        <v>8975</v>
      </c>
      <c r="G16" s="117" t="s">
        <v>338</v>
      </c>
      <c r="H16" s="7">
        <v>1</v>
      </c>
      <c r="I16" s="7"/>
    </row>
    <row r="17" spans="1:9" ht="30">
      <c r="A17" s="7">
        <v>10</v>
      </c>
      <c r="B17" s="7" t="s">
        <v>394</v>
      </c>
      <c r="C17" s="7">
        <v>22</v>
      </c>
      <c r="D17" s="117" t="s">
        <v>395</v>
      </c>
      <c r="E17" s="117" t="s">
        <v>396</v>
      </c>
      <c r="F17" s="11">
        <v>6600</v>
      </c>
      <c r="G17" s="117" t="s">
        <v>338</v>
      </c>
      <c r="H17" s="7">
        <v>1</v>
      </c>
      <c r="I17" s="7"/>
    </row>
    <row r="18" spans="1:9" ht="30">
      <c r="A18" s="7">
        <v>11</v>
      </c>
      <c r="B18" s="7" t="s">
        <v>397</v>
      </c>
      <c r="C18" s="7">
        <v>188</v>
      </c>
      <c r="D18" s="117" t="s">
        <v>399</v>
      </c>
      <c r="E18" s="117" t="s">
        <v>400</v>
      </c>
      <c r="F18" s="11">
        <v>9000</v>
      </c>
      <c r="G18" s="117" t="s">
        <v>338</v>
      </c>
      <c r="H18" s="7">
        <v>1</v>
      </c>
      <c r="I18" s="7"/>
    </row>
    <row r="19" spans="1:9" ht="30">
      <c r="A19" s="7">
        <v>12</v>
      </c>
      <c r="B19" s="7" t="s">
        <v>401</v>
      </c>
      <c r="C19" s="7">
        <v>22</v>
      </c>
      <c r="D19" s="117" t="s">
        <v>12</v>
      </c>
      <c r="E19" s="117" t="s">
        <v>402</v>
      </c>
      <c r="F19" s="11">
        <v>4200</v>
      </c>
      <c r="G19" s="117" t="s">
        <v>338</v>
      </c>
      <c r="H19" s="7"/>
      <c r="I19" s="7">
        <v>1</v>
      </c>
    </row>
    <row r="20" spans="1:9" ht="30">
      <c r="A20" s="7">
        <v>13</v>
      </c>
      <c r="B20" s="7" t="s">
        <v>403</v>
      </c>
      <c r="C20" s="7">
        <v>188</v>
      </c>
      <c r="D20" s="117" t="s">
        <v>404</v>
      </c>
      <c r="E20" s="117" t="s">
        <v>400</v>
      </c>
      <c r="F20" s="11">
        <v>9000</v>
      </c>
      <c r="G20" s="117" t="s">
        <v>338</v>
      </c>
      <c r="H20" s="7">
        <v>1</v>
      </c>
      <c r="I20" s="7"/>
    </row>
    <row r="21" spans="1:9" ht="30">
      <c r="A21" s="7">
        <v>14</v>
      </c>
      <c r="B21" s="7" t="s">
        <v>406</v>
      </c>
      <c r="C21" s="7">
        <v>22</v>
      </c>
      <c r="D21" s="117" t="s">
        <v>407</v>
      </c>
      <c r="E21" s="117" t="s">
        <v>408</v>
      </c>
      <c r="F21" s="11">
        <v>3551</v>
      </c>
      <c r="G21" s="117" t="s">
        <v>338</v>
      </c>
      <c r="H21" s="7">
        <v>1</v>
      </c>
      <c r="I21" s="7"/>
    </row>
    <row r="22" spans="1:9" ht="30">
      <c r="A22" s="7">
        <v>15</v>
      </c>
      <c r="B22" s="7" t="s">
        <v>409</v>
      </c>
      <c r="C22" s="7">
        <v>22</v>
      </c>
      <c r="D22" s="117" t="s">
        <v>410</v>
      </c>
      <c r="E22" s="117" t="s">
        <v>411</v>
      </c>
      <c r="F22" s="11">
        <v>3551</v>
      </c>
      <c r="G22" s="117" t="s">
        <v>338</v>
      </c>
      <c r="H22" s="7"/>
      <c r="I22" s="7">
        <v>1</v>
      </c>
    </row>
    <row r="23" spans="1:9" ht="45">
      <c r="A23" s="7">
        <v>16</v>
      </c>
      <c r="B23" s="7" t="s">
        <v>412</v>
      </c>
      <c r="C23" s="7">
        <v>22</v>
      </c>
      <c r="D23" s="117" t="s">
        <v>413</v>
      </c>
      <c r="E23" s="117" t="s">
        <v>414</v>
      </c>
      <c r="F23" s="11">
        <v>3551</v>
      </c>
      <c r="G23" s="123" t="s">
        <v>338</v>
      </c>
      <c r="H23" s="7">
        <v>1</v>
      </c>
      <c r="I23" s="7"/>
    </row>
    <row r="24" spans="1:9" ht="30">
      <c r="A24" s="7">
        <v>17</v>
      </c>
      <c r="B24" s="7" t="s">
        <v>415</v>
      </c>
      <c r="C24" s="7">
        <v>22</v>
      </c>
      <c r="D24" s="117" t="s">
        <v>416</v>
      </c>
      <c r="E24" s="117" t="s">
        <v>417</v>
      </c>
      <c r="F24" s="11">
        <v>3551</v>
      </c>
      <c r="G24" s="117" t="s">
        <v>338</v>
      </c>
      <c r="H24" s="7">
        <v>1</v>
      </c>
      <c r="I24" s="7"/>
    </row>
    <row r="25" spans="1:9" ht="45">
      <c r="A25" s="7">
        <v>18</v>
      </c>
      <c r="B25" s="7" t="s">
        <v>418</v>
      </c>
      <c r="C25" s="7">
        <v>22</v>
      </c>
      <c r="D25" s="117" t="s">
        <v>419</v>
      </c>
      <c r="E25" s="117" t="s">
        <v>420</v>
      </c>
      <c r="F25" s="11">
        <v>3551</v>
      </c>
      <c r="G25" s="117" t="s">
        <v>338</v>
      </c>
      <c r="H25" s="7">
        <v>1</v>
      </c>
      <c r="I25" s="7"/>
    </row>
    <row r="26" spans="1:9" ht="60">
      <c r="A26" s="7">
        <v>19</v>
      </c>
      <c r="B26" s="7" t="s">
        <v>421</v>
      </c>
      <c r="C26" s="7">
        <v>22</v>
      </c>
      <c r="D26" s="117" t="s">
        <v>422</v>
      </c>
      <c r="E26" s="117" t="s">
        <v>423</v>
      </c>
      <c r="F26" s="11">
        <v>3551</v>
      </c>
      <c r="G26" s="117" t="s">
        <v>338</v>
      </c>
      <c r="H26" s="7"/>
      <c r="I26" s="7">
        <v>1</v>
      </c>
    </row>
    <row r="27" spans="1:9" ht="60">
      <c r="A27" s="7">
        <v>20</v>
      </c>
      <c r="B27" s="7" t="s">
        <v>424</v>
      </c>
      <c r="C27" s="7">
        <v>22</v>
      </c>
      <c r="D27" s="117" t="s">
        <v>425</v>
      </c>
      <c r="E27" s="117" t="s">
        <v>426</v>
      </c>
      <c r="F27" s="11">
        <v>3551</v>
      </c>
      <c r="G27" s="117" t="s">
        <v>338</v>
      </c>
      <c r="H27" s="7">
        <v>1</v>
      </c>
      <c r="I27" s="7"/>
    </row>
    <row r="28" spans="1:9" ht="60">
      <c r="A28" s="7">
        <v>21</v>
      </c>
      <c r="B28" s="7" t="s">
        <v>427</v>
      </c>
      <c r="C28" s="7">
        <v>22</v>
      </c>
      <c r="D28" s="117" t="s">
        <v>428</v>
      </c>
      <c r="E28" s="117" t="s">
        <v>429</v>
      </c>
      <c r="F28" s="11">
        <v>3800</v>
      </c>
      <c r="G28" s="117" t="s">
        <v>361</v>
      </c>
      <c r="H28" s="7"/>
      <c r="I28" s="7">
        <v>1</v>
      </c>
    </row>
    <row r="29" spans="1:9" ht="30">
      <c r="A29" s="7">
        <v>22</v>
      </c>
      <c r="B29" s="7" t="s">
        <v>430</v>
      </c>
      <c r="C29" s="7">
        <v>22</v>
      </c>
      <c r="D29" s="117" t="s">
        <v>431</v>
      </c>
      <c r="E29" s="117" t="s">
        <v>432</v>
      </c>
      <c r="F29" s="11">
        <v>3551</v>
      </c>
      <c r="G29" s="117" t="s">
        <v>433</v>
      </c>
      <c r="H29" s="7"/>
      <c r="I29" s="7">
        <v>1</v>
      </c>
    </row>
    <row r="30" spans="1:9" ht="30">
      <c r="A30" s="7">
        <v>23</v>
      </c>
      <c r="B30" s="7" t="s">
        <v>434</v>
      </c>
      <c r="C30" s="7">
        <v>22</v>
      </c>
      <c r="D30" s="117" t="s">
        <v>435</v>
      </c>
      <c r="E30" s="117" t="s">
        <v>436</v>
      </c>
      <c r="F30" s="11">
        <v>8200</v>
      </c>
      <c r="G30" s="117" t="s">
        <v>338</v>
      </c>
      <c r="H30" s="7"/>
      <c r="I30" s="7">
        <v>1</v>
      </c>
    </row>
    <row r="31" spans="1:9" ht="30">
      <c r="A31" s="7">
        <v>24</v>
      </c>
      <c r="B31" s="7" t="s">
        <v>437</v>
      </c>
      <c r="C31" s="7">
        <v>22</v>
      </c>
      <c r="D31" s="117" t="s">
        <v>438</v>
      </c>
      <c r="E31" s="117" t="s">
        <v>439</v>
      </c>
      <c r="F31" s="11">
        <v>3551</v>
      </c>
      <c r="G31" s="117" t="s">
        <v>338</v>
      </c>
      <c r="H31" s="7"/>
      <c r="I31" s="7">
        <v>1</v>
      </c>
    </row>
    <row r="32" spans="1:9" ht="45">
      <c r="A32" s="7">
        <v>25</v>
      </c>
      <c r="B32" s="7" t="s">
        <v>440</v>
      </c>
      <c r="C32" s="7">
        <v>22</v>
      </c>
      <c r="D32" s="117" t="s">
        <v>441</v>
      </c>
      <c r="E32" s="117" t="s">
        <v>442</v>
      </c>
      <c r="F32" s="11">
        <v>4975</v>
      </c>
      <c r="G32" s="117" t="s">
        <v>338</v>
      </c>
      <c r="H32" s="7">
        <v>1</v>
      </c>
      <c r="I32" s="7"/>
    </row>
    <row r="33" spans="1:9" ht="60">
      <c r="A33" s="7">
        <v>26</v>
      </c>
      <c r="B33" s="7" t="s">
        <v>443</v>
      </c>
      <c r="C33" s="7">
        <v>22</v>
      </c>
      <c r="D33" s="117" t="s">
        <v>444</v>
      </c>
      <c r="E33" s="117" t="s">
        <v>445</v>
      </c>
      <c r="F33" s="11">
        <v>3900</v>
      </c>
      <c r="G33" s="117" t="s">
        <v>338</v>
      </c>
      <c r="H33" s="7">
        <v>1</v>
      </c>
      <c r="I33" s="7"/>
    </row>
    <row r="34" spans="1:9" ht="45">
      <c r="A34" s="7">
        <v>27</v>
      </c>
      <c r="B34" s="7" t="s">
        <v>446</v>
      </c>
      <c r="C34" s="7">
        <v>22</v>
      </c>
      <c r="D34" s="117" t="s">
        <v>447</v>
      </c>
      <c r="E34" s="117" t="s">
        <v>448</v>
      </c>
      <c r="F34" s="11">
        <v>3551</v>
      </c>
      <c r="G34" s="117" t="s">
        <v>338</v>
      </c>
      <c r="H34" s="7"/>
      <c r="I34" s="7">
        <v>1</v>
      </c>
    </row>
    <row r="35" spans="1:9" ht="45">
      <c r="A35" s="7">
        <v>28</v>
      </c>
      <c r="B35" s="7" t="s">
        <v>449</v>
      </c>
      <c r="C35" s="7">
        <v>22</v>
      </c>
      <c r="D35" s="117" t="s">
        <v>450</v>
      </c>
      <c r="E35" s="117" t="s">
        <v>451</v>
      </c>
      <c r="F35" s="11">
        <v>3731</v>
      </c>
      <c r="G35" s="117" t="s">
        <v>338</v>
      </c>
      <c r="H35" s="7">
        <v>1</v>
      </c>
      <c r="I35" s="7"/>
    </row>
    <row r="36" spans="1:9" ht="30">
      <c r="A36" s="7">
        <v>29</v>
      </c>
      <c r="B36" s="7" t="s">
        <v>496</v>
      </c>
      <c r="C36" s="7">
        <v>22</v>
      </c>
      <c r="D36" s="117" t="s">
        <v>497</v>
      </c>
      <c r="E36" s="117" t="s">
        <v>498</v>
      </c>
      <c r="F36" s="11">
        <v>3551</v>
      </c>
      <c r="G36" s="117" t="s">
        <v>499</v>
      </c>
      <c r="H36" s="113"/>
      <c r="I36" s="7">
        <v>1</v>
      </c>
    </row>
    <row r="37" spans="1:9" ht="45">
      <c r="A37" s="7">
        <v>30</v>
      </c>
      <c r="B37" s="7" t="s">
        <v>509</v>
      </c>
      <c r="C37" s="7">
        <v>22</v>
      </c>
      <c r="D37" s="117" t="s">
        <v>510</v>
      </c>
      <c r="E37" s="117" t="s">
        <v>511</v>
      </c>
      <c r="F37" s="11">
        <v>3881</v>
      </c>
      <c r="G37" s="117" t="s">
        <v>512</v>
      </c>
      <c r="H37" s="113"/>
      <c r="I37" s="7">
        <v>1</v>
      </c>
    </row>
    <row r="38" spans="1:9" ht="30">
      <c r="A38" s="7">
        <v>31</v>
      </c>
      <c r="B38" s="7" t="s">
        <v>566</v>
      </c>
      <c r="C38" s="7">
        <v>22</v>
      </c>
      <c r="D38" s="117" t="s">
        <v>561</v>
      </c>
      <c r="E38" s="117" t="s">
        <v>516</v>
      </c>
      <c r="F38" s="11">
        <v>6000</v>
      </c>
      <c r="G38" s="7"/>
      <c r="H38" s="7"/>
      <c r="I38" s="7">
        <v>1</v>
      </c>
    </row>
    <row r="39" spans="1:9" ht="30">
      <c r="A39" s="7">
        <v>32</v>
      </c>
      <c r="B39" s="7" t="s">
        <v>567</v>
      </c>
      <c r="C39" s="7">
        <v>22</v>
      </c>
      <c r="D39" s="117" t="s">
        <v>530</v>
      </c>
      <c r="E39" s="117" t="s">
        <v>531</v>
      </c>
      <c r="F39" s="11">
        <v>3551</v>
      </c>
      <c r="G39" s="117" t="s">
        <v>532</v>
      </c>
      <c r="H39" s="7">
        <v>1</v>
      </c>
      <c r="I39" s="7"/>
    </row>
    <row r="40" spans="1:9" ht="30">
      <c r="A40" s="7">
        <v>33</v>
      </c>
      <c r="B40" s="7" t="s">
        <v>568</v>
      </c>
      <c r="C40" s="7">
        <v>22</v>
      </c>
      <c r="D40" s="117" t="s">
        <v>533</v>
      </c>
      <c r="E40" s="117" t="s">
        <v>534</v>
      </c>
      <c r="F40" s="11">
        <v>4500</v>
      </c>
      <c r="G40" s="117" t="s">
        <v>527</v>
      </c>
      <c r="H40" s="7">
        <v>1</v>
      </c>
      <c r="I40" s="7"/>
    </row>
    <row r="41" spans="1:9" ht="30">
      <c r="A41" s="7">
        <v>34</v>
      </c>
      <c r="B41" s="7" t="s">
        <v>658</v>
      </c>
      <c r="C41" s="7">
        <v>22</v>
      </c>
      <c r="D41" s="117" t="s">
        <v>659</v>
      </c>
      <c r="E41" s="117" t="s">
        <v>526</v>
      </c>
      <c r="F41" s="11">
        <v>3551</v>
      </c>
      <c r="G41" s="117" t="s">
        <v>618</v>
      </c>
      <c r="H41" s="7">
        <v>1</v>
      </c>
      <c r="I41" s="7"/>
    </row>
    <row r="42" spans="1:9">
      <c r="A42" s="7"/>
      <c r="B42" s="7"/>
      <c r="C42" s="7"/>
      <c r="D42" s="117"/>
      <c r="E42" s="117"/>
      <c r="F42" s="7"/>
      <c r="G42" s="7"/>
      <c r="H42" s="7"/>
      <c r="I42" s="7"/>
    </row>
    <row r="43" spans="1:9">
      <c r="A43" s="7"/>
      <c r="B43" s="139" t="s">
        <v>660</v>
      </c>
      <c r="C43" s="138"/>
      <c r="D43" s="7"/>
      <c r="E43" s="7"/>
      <c r="F43" s="7"/>
      <c r="G43" s="7"/>
      <c r="H43" s="7">
        <f>SUM(H8:H40)</f>
        <v>20</v>
      </c>
      <c r="I43" s="7">
        <f>SUM(I9:I40)</f>
        <v>13</v>
      </c>
    </row>
    <row r="44" spans="1:9">
      <c r="A44" s="7"/>
      <c r="B44" s="138"/>
      <c r="C44" s="138"/>
      <c r="D44" s="7"/>
      <c r="E44" s="7"/>
      <c r="F44" s="7"/>
      <c r="G44" s="7"/>
      <c r="H44" s="7"/>
      <c r="I44" s="7"/>
    </row>
    <row r="45" spans="1:9">
      <c r="A45" s="7"/>
      <c r="B45" s="7"/>
      <c r="C45" s="7"/>
      <c r="D45" s="119"/>
      <c r="E45" s="7"/>
      <c r="F45" s="7"/>
      <c r="G45" s="7"/>
      <c r="H45" s="7"/>
      <c r="I45" s="7"/>
    </row>
  </sheetData>
  <mergeCells count="2">
    <mergeCell ref="A1:Z6"/>
    <mergeCell ref="B43:C44"/>
  </mergeCells>
  <pageMargins left="0.7" right="0.7" top="0.75" bottom="0.75" header="0.3" footer="0.3"/>
  <pageSetup paperSize="5" scale="49" fitToHeight="0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</sheetPr>
  <dimension ref="A1:O11"/>
  <sheetViews>
    <sheetView workbookViewId="0">
      <selection activeCell="E15" sqref="E15"/>
    </sheetView>
  </sheetViews>
  <sheetFormatPr baseColWidth="10" defaultRowHeight="15"/>
  <cols>
    <col min="1" max="1" width="5" customWidth="1"/>
    <col min="2" max="2" width="22.7109375" customWidth="1"/>
    <col min="4" max="4" width="34" customWidth="1"/>
    <col min="5" max="5" width="21.5703125" customWidth="1"/>
    <col min="7" max="7" width="16" customWidth="1"/>
  </cols>
  <sheetData>
    <row r="1" spans="1:1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1:1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</row>
    <row r="4" spans="1:1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5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5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</row>
    <row r="8" spans="1:15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5" ht="24">
      <c r="A9" s="114" t="s">
        <v>0</v>
      </c>
      <c r="B9" s="114" t="s">
        <v>314</v>
      </c>
      <c r="C9" s="114" t="s">
        <v>1</v>
      </c>
      <c r="D9" s="114" t="s">
        <v>3</v>
      </c>
      <c r="E9" s="115" t="s">
        <v>312</v>
      </c>
      <c r="F9" s="116" t="s">
        <v>315</v>
      </c>
      <c r="G9" s="77" t="s">
        <v>316</v>
      </c>
    </row>
    <row r="10" spans="1:15" ht="30">
      <c r="A10" s="7">
        <v>1</v>
      </c>
      <c r="B10" s="7" t="s">
        <v>405</v>
      </c>
      <c r="C10" s="7">
        <v>29</v>
      </c>
      <c r="D10" s="7" t="s">
        <v>452</v>
      </c>
      <c r="E10" s="117" t="s">
        <v>455</v>
      </c>
      <c r="F10" s="11">
        <v>4200</v>
      </c>
      <c r="G10" s="117" t="s">
        <v>338</v>
      </c>
    </row>
    <row r="11" spans="1:15" ht="45">
      <c r="A11" s="7">
        <v>2</v>
      </c>
      <c r="B11" s="7" t="s">
        <v>454</v>
      </c>
      <c r="C11" s="7">
        <v>29</v>
      </c>
      <c r="D11" s="117" t="s">
        <v>453</v>
      </c>
      <c r="E11" s="117" t="s">
        <v>456</v>
      </c>
      <c r="F11" s="11">
        <v>3300</v>
      </c>
      <c r="G11" s="117" t="s">
        <v>338</v>
      </c>
    </row>
  </sheetData>
  <mergeCells count="1">
    <mergeCell ref="A1:O8"/>
  </mergeCells>
  <pageMargins left="0.7" right="0.7" top="0.75" bottom="0.75" header="0.3" footer="0.3"/>
  <pageSetup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K19"/>
  <sheetViews>
    <sheetView topLeftCell="A7" workbookViewId="0">
      <selection activeCell="K16" sqref="K16"/>
    </sheetView>
  </sheetViews>
  <sheetFormatPr baseColWidth="10" defaultRowHeight="15"/>
  <cols>
    <col min="4" max="4" width="30.7109375" customWidth="1"/>
    <col min="7" max="7" width="14.7109375" customWidth="1"/>
  </cols>
  <sheetData>
    <row r="1" spans="1:11">
      <c r="A1" s="136"/>
      <c r="B1" s="136"/>
      <c r="C1" s="136"/>
      <c r="D1" s="136"/>
      <c r="E1" s="136"/>
      <c r="F1" s="136"/>
      <c r="G1" s="136"/>
      <c r="H1" s="136"/>
    </row>
    <row r="2" spans="1:11">
      <c r="A2" s="136"/>
      <c r="B2" s="136"/>
      <c r="C2" s="136"/>
      <c r="D2" s="136"/>
      <c r="E2" s="136"/>
      <c r="F2" s="136"/>
      <c r="G2" s="136"/>
      <c r="H2" s="136"/>
    </row>
    <row r="3" spans="1:11">
      <c r="A3" s="136"/>
      <c r="B3" s="136"/>
      <c r="C3" s="136"/>
      <c r="D3" s="136"/>
      <c r="E3" s="136"/>
      <c r="F3" s="136"/>
      <c r="G3" s="136"/>
      <c r="H3" s="136"/>
    </row>
    <row r="4" spans="1:11">
      <c r="A4" s="136"/>
      <c r="B4" s="136"/>
      <c r="C4" s="136"/>
      <c r="D4" s="136"/>
      <c r="E4" s="136"/>
      <c r="F4" s="136"/>
      <c r="G4" s="136"/>
      <c r="H4" s="136"/>
    </row>
    <row r="5" spans="1:11">
      <c r="A5" s="136"/>
      <c r="B5" s="136"/>
      <c r="C5" s="136"/>
      <c r="D5" s="136"/>
      <c r="E5" s="136"/>
      <c r="F5" s="136"/>
      <c r="G5" s="136"/>
      <c r="H5" s="136"/>
    </row>
    <row r="6" spans="1:11">
      <c r="A6" s="136"/>
      <c r="B6" s="136"/>
      <c r="C6" s="136"/>
      <c r="D6" s="136"/>
      <c r="E6" s="136"/>
      <c r="F6" s="136"/>
      <c r="G6" s="136"/>
      <c r="H6" s="136"/>
    </row>
    <row r="7" spans="1:11">
      <c r="A7" s="136"/>
      <c r="B7" s="136"/>
      <c r="C7" s="136"/>
      <c r="D7" s="136"/>
      <c r="E7" s="136"/>
      <c r="F7" s="136"/>
      <c r="G7" s="136"/>
      <c r="H7" s="136"/>
    </row>
    <row r="8" spans="1:11">
      <c r="A8" s="136"/>
      <c r="B8" s="136"/>
      <c r="C8" s="136"/>
      <c r="D8" s="136"/>
      <c r="E8" s="136"/>
      <c r="F8" s="136"/>
      <c r="G8" s="136"/>
      <c r="H8" s="136"/>
    </row>
    <row r="9" spans="1:11">
      <c r="A9" s="140"/>
      <c r="B9" s="140"/>
      <c r="C9" s="140"/>
      <c r="D9" s="140"/>
      <c r="E9" s="140"/>
      <c r="F9" s="140"/>
      <c r="G9" s="140"/>
      <c r="H9" s="140"/>
    </row>
    <row r="10" spans="1:11" ht="38.25">
      <c r="A10" s="78" t="s">
        <v>457</v>
      </c>
      <c r="B10" s="79" t="s">
        <v>1</v>
      </c>
      <c r="C10" s="78" t="s">
        <v>458</v>
      </c>
      <c r="D10" s="78" t="s">
        <v>3</v>
      </c>
      <c r="E10" s="86" t="s">
        <v>470</v>
      </c>
      <c r="F10" s="87" t="s">
        <v>479</v>
      </c>
      <c r="G10" s="88" t="s">
        <v>480</v>
      </c>
      <c r="H10" s="86" t="s">
        <v>482</v>
      </c>
    </row>
    <row r="11" spans="1:11" ht="45">
      <c r="A11" s="80">
        <v>1</v>
      </c>
      <c r="B11" s="81">
        <v>62</v>
      </c>
      <c r="C11" s="56" t="s">
        <v>459</v>
      </c>
      <c r="D11" s="82" t="s">
        <v>460</v>
      </c>
      <c r="E11" s="84" t="s">
        <v>9</v>
      </c>
      <c r="F11" s="89">
        <v>12000</v>
      </c>
      <c r="G11" s="90" t="s">
        <v>481</v>
      </c>
      <c r="H11" s="91" t="s">
        <v>483</v>
      </c>
    </row>
    <row r="12" spans="1:11" ht="22.5">
      <c r="A12" s="80">
        <v>2</v>
      </c>
      <c r="B12" s="83">
        <v>62</v>
      </c>
      <c r="C12" s="84" t="s">
        <v>461</v>
      </c>
      <c r="D12" s="82" t="s">
        <v>462</v>
      </c>
      <c r="E12" s="84" t="s">
        <v>471</v>
      </c>
      <c r="F12" s="89">
        <v>12000</v>
      </c>
      <c r="G12" s="90" t="s">
        <v>481</v>
      </c>
      <c r="H12" s="91" t="s">
        <v>483</v>
      </c>
    </row>
    <row r="13" spans="1:11" ht="22.5">
      <c r="A13" s="80">
        <v>3</v>
      </c>
      <c r="B13" s="83">
        <v>62</v>
      </c>
      <c r="C13" s="84" t="s">
        <v>461</v>
      </c>
      <c r="D13" s="82" t="s">
        <v>463</v>
      </c>
      <c r="E13" s="84" t="s">
        <v>472</v>
      </c>
      <c r="F13" s="89">
        <v>12000</v>
      </c>
      <c r="G13" s="90" t="s">
        <v>481</v>
      </c>
      <c r="H13" s="91" t="s">
        <v>483</v>
      </c>
    </row>
    <row r="14" spans="1:11" ht="22.5">
      <c r="A14" s="80">
        <v>4</v>
      </c>
      <c r="B14" s="83">
        <v>62</v>
      </c>
      <c r="C14" s="84" t="s">
        <v>461</v>
      </c>
      <c r="D14" s="85" t="s">
        <v>464</v>
      </c>
      <c r="E14" s="84" t="s">
        <v>473</v>
      </c>
      <c r="F14" s="89">
        <v>12000</v>
      </c>
      <c r="G14" s="90" t="s">
        <v>481</v>
      </c>
      <c r="H14" s="91" t="s">
        <v>483</v>
      </c>
    </row>
    <row r="15" spans="1:11" ht="22.5">
      <c r="A15" s="80">
        <v>5</v>
      </c>
      <c r="B15" s="83">
        <v>62</v>
      </c>
      <c r="C15" s="84" t="s">
        <v>461</v>
      </c>
      <c r="D15" s="82" t="s">
        <v>465</v>
      </c>
      <c r="E15" s="84" t="s">
        <v>474</v>
      </c>
      <c r="F15" s="89">
        <v>12000</v>
      </c>
      <c r="G15" s="90" t="s">
        <v>481</v>
      </c>
      <c r="H15" s="91" t="s">
        <v>483</v>
      </c>
      <c r="K15">
        <f>70+9+3+7+5+1</f>
        <v>95</v>
      </c>
    </row>
    <row r="16" spans="1:11" ht="22.5">
      <c r="A16" s="80">
        <v>6</v>
      </c>
      <c r="B16" s="83">
        <v>62</v>
      </c>
      <c r="C16" s="84" t="s">
        <v>461</v>
      </c>
      <c r="D16" s="82" t="s">
        <v>466</v>
      </c>
      <c r="E16" s="84" t="s">
        <v>475</v>
      </c>
      <c r="F16" s="89">
        <v>12000</v>
      </c>
      <c r="G16" s="90" t="s">
        <v>481</v>
      </c>
      <c r="H16" s="91" t="s">
        <v>483</v>
      </c>
    </row>
    <row r="17" spans="1:8" ht="22.5">
      <c r="A17" s="80">
        <v>7</v>
      </c>
      <c r="B17" s="83">
        <v>62</v>
      </c>
      <c r="C17" s="84" t="s">
        <v>461</v>
      </c>
      <c r="D17" s="82" t="s">
        <v>467</v>
      </c>
      <c r="E17" s="84" t="s">
        <v>476</v>
      </c>
      <c r="F17" s="89">
        <v>12000</v>
      </c>
      <c r="G17" s="90" t="s">
        <v>481</v>
      </c>
      <c r="H17" s="91" t="s">
        <v>483</v>
      </c>
    </row>
    <row r="18" spans="1:8" ht="22.5">
      <c r="A18" s="80">
        <v>8</v>
      </c>
      <c r="B18" s="83">
        <v>62</v>
      </c>
      <c r="C18" s="84" t="s">
        <v>461</v>
      </c>
      <c r="D18" s="82" t="s">
        <v>468</v>
      </c>
      <c r="E18" s="84" t="s">
        <v>477</v>
      </c>
      <c r="F18" s="89">
        <v>12000</v>
      </c>
      <c r="G18" s="90" t="s">
        <v>481</v>
      </c>
      <c r="H18" s="91" t="s">
        <v>483</v>
      </c>
    </row>
    <row r="19" spans="1:8" ht="45">
      <c r="A19" s="80">
        <v>9</v>
      </c>
      <c r="B19" s="83">
        <v>62</v>
      </c>
      <c r="C19" s="56" t="s">
        <v>459</v>
      </c>
      <c r="D19" s="82" t="s">
        <v>469</v>
      </c>
      <c r="E19" s="84" t="s">
        <v>478</v>
      </c>
      <c r="F19" s="89">
        <v>12000</v>
      </c>
      <c r="G19" s="90" t="s">
        <v>481</v>
      </c>
      <c r="H19" s="92" t="s">
        <v>483</v>
      </c>
    </row>
  </sheetData>
  <mergeCells count="1">
    <mergeCell ref="A1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PERSONAL 011</vt:lpstr>
      <vt:lpstr>CONTRATOS 189</vt:lpstr>
      <vt:lpstr>CONTRATOS 022</vt:lpstr>
      <vt:lpstr>029</vt:lpstr>
      <vt:lpstr>ALCALDE Y CONCEJO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Informacion Publica</cp:lastModifiedBy>
  <cp:lastPrinted>2025-03-13T14:52:36Z</cp:lastPrinted>
  <dcterms:created xsi:type="dcterms:W3CDTF">2025-02-03T15:54:24Z</dcterms:created>
  <dcterms:modified xsi:type="dcterms:W3CDTF">2025-05-14T16:23:27Z</dcterms:modified>
</cp:coreProperties>
</file>